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ntroduction - Loss of life or " sheetId="2" r:id="rId5"/>
    <sheet name="Clusters" sheetId="3" r:id="rId6"/>
    <sheet name="S Sources - Series S 0—435 _ Pr" sheetId="4" r:id="rId7"/>
    <sheet name="E Events - Series E 0—548 _ Eve" sheetId="5" r:id="rId8"/>
    <sheet name="A Estimates - Series A 0—93 _ P" sheetId="6" r:id="rId9"/>
    <sheet name="T Trade - Series T 0—300 _ Trad" sheetId="7" r:id="rId10"/>
    <sheet name="F Finances - Series F 0—170 _ P" sheetId="8" r:id="rId11"/>
    <sheet name="L Currency - Series L 0—382 _ C" sheetId="9" r:id="rId12"/>
    <sheet name="Sheet 1-1-1-1-1-1-1-1-1" sheetId="10" r:id="rId13"/>
  </sheets>
</workbook>
</file>

<file path=xl/sharedStrings.xml><?xml version="1.0" encoding="utf-8"?>
<sst xmlns="http://schemas.openxmlformats.org/spreadsheetml/2006/main" uniqueCount="8587">
  <si>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</si>
  <si>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</si>
  <si>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</si>
  <si>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</si>
  <si>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Introduction</t>
  </si>
  <si>
    <t>Loss of life or property in Belize from 1630 to present.</t>
  </si>
  <si>
    <t xml:space="preserve">Introduction - Loss of life or </t>
  </si>
  <si>
    <t>Clusters</t>
  </si>
  <si>
    <t>Table 1</t>
  </si>
  <si>
    <t>ID</t>
  </si>
  <si>
    <t>NO</t>
  </si>
  <si>
    <t>ALT ID</t>
  </si>
  <si>
    <t>NAME</t>
  </si>
  <si>
    <t>BEG</t>
  </si>
  <si>
    <t>END</t>
  </si>
  <si>
    <t>FT</t>
  </si>
  <si>
    <t>DESCRIPTION</t>
  </si>
  <si>
    <t>PRESS</t>
  </si>
  <si>
    <t>CF</t>
  </si>
  <si>
    <t>VIA</t>
  </si>
  <si>
    <t>NOTE</t>
  </si>
  <si>
    <t>War 13</t>
  </si>
  <si>
    <t>1 Jan 1625</t>
  </si>
  <si>
    <t>30 Dec 1630</t>
  </si>
  <si>
    <t>Sp</t>
  </si>
  <si>
    <t>England declares war on Spain</t>
  </si>
  <si>
    <t>Hos 13</t>
  </si>
  <si>
    <t>Providence Reprisals</t>
  </si>
  <si>
    <t>1 Apr 1636</t>
  </si>
  <si>
    <t>30 Aug 1677</t>
  </si>
  <si>
    <t xml:space="preserve"> </t>
  </si>
  <si>
    <t>Ai Bu Du</t>
  </si>
  <si>
    <t>Buccaneers or privateers, at times with non-English and Amerindian allies, raid Spanish and Amerindian settlements along Bay of Hon coast</t>
  </si>
  <si>
    <t>Hos 19</t>
  </si>
  <si>
    <t>Tortuga Slavery</t>
  </si>
  <si>
    <t>1 Jan 1638</t>
  </si>
  <si>
    <t>Ai Bu</t>
  </si>
  <si>
    <t>Buccaneers or privateers impress or enslave Amerindians</t>
  </si>
  <si>
    <t>Upper End possibly = 1665 /v Bialuschewski 20 p239 /GUATEMALA,22,R.1,N.11</t>
  </si>
  <si>
    <t>War 10</t>
  </si>
  <si>
    <t>Cromwell’s</t>
  </si>
  <si>
    <t>15 Dec 1654</t>
  </si>
  <si>
    <t>23 May 1667</t>
  </si>
  <si>
    <t>Bu Fr</t>
  </si>
  <si>
    <t>War 14</t>
  </si>
  <si>
    <t>Portuguese Restoration</t>
  </si>
  <si>
    <t>1 Jan 1662</t>
  </si>
  <si>
    <t>13 Feb 1668</t>
  </si>
  <si>
    <t>Hos 1</t>
  </si>
  <si>
    <t>Soberanis y Centeno Offensives</t>
  </si>
  <si>
    <t>1 Jan 1694</t>
  </si>
  <si>
    <t>30 Dec 1710</t>
  </si>
  <si>
    <t>Ai</t>
  </si>
  <si>
    <t>Guatemala launch 2 military campaigns against Settlement / Yucatan launch 4 paramilitary campaigns against Settlement / Baymen, possibly with Amerindian allies, raid Spanish and Amerindian settlements in Guatemala or Yucatan</t>
  </si>
  <si>
    <t>War 1</t>
  </si>
  <si>
    <t>Spanish Succession</t>
  </si>
  <si>
    <t>1 Jul 1701</t>
  </si>
  <si>
    <t>11 Sep 1714</t>
  </si>
  <si>
    <t>Fr</t>
  </si>
  <si>
    <t>Alvaro Rivaguda [Gov of Yuc 1703–1706], mandó por aquel tiempo [War of Sp Succession] á practicar un reconocimiento de toda la costa [de Belice], y se descubrió el verdadero lugar en que estaban guarecidos los bandidos [piratas ingléses], y aunque insistió [a Corona española] en que se les atacase y destruyese una pequeña fortificacion que habian construido, se le informó que aquello no era posible porque eran desconocidos aquellos lugares y estaban llenos de arrecifes y cayos que hacian peligrosa la entrada al rio [Walis]. /v Peniche 220 citing "Ojeada histórica sobre el establecimiento británico de Belice," Fénix, xxx</t>
  </si>
  <si>
    <t>Hos 20</t>
  </si>
  <si>
    <t>Mosquito Slavery</t>
  </si>
  <si>
    <t>1 Jan 1702</t>
  </si>
  <si>
    <t>Miskito and possibly other Amerindians, at times with Baymen’s aid, enslave Amerindians</t>
  </si>
  <si>
    <t>Hos 2</t>
  </si>
  <si>
    <t>Golden Age of Piracy</t>
  </si>
  <si>
    <t>10 Jan 1718</t>
  </si>
  <si>
    <t>28 Feb 1725</t>
  </si>
  <si>
    <t>Bu</t>
  </si>
  <si>
    <t>Buccaneers surprise Fleet</t>
  </si>
  <si>
    <t>War 2</t>
  </si>
  <si>
    <t>Quadruple Alliance</t>
  </si>
  <si>
    <t>2 Aug 1718</t>
  </si>
  <si>
    <t>17 Feb 1720</t>
  </si>
  <si>
    <t>Great Britain declares war on Spain</t>
  </si>
  <si>
    <t>Hos 16</t>
  </si>
  <si>
    <t>Jamaica Slavery</t>
  </si>
  <si>
    <t>1 Jan 1722</t>
  </si>
  <si>
    <t>1 Jul 1838</t>
  </si>
  <si>
    <t>Af Du Fr Po</t>
  </si>
  <si>
    <t>Jamaicans and others, with Baymen’s aid, enslave Africans</t>
  </si>
  <si>
    <t>Hos 14</t>
  </si>
  <si>
    <t>Cortaire y Terreros Siege</t>
  </si>
  <si>
    <t>1 Aug 1722</t>
  </si>
  <si>
    <t>21 Feb 1733</t>
  </si>
  <si>
    <t>Yucatan lay siege on Settlement / Yucatan launch 8 military campaigns against Settlement /  Royal Navy, Fleet and Baymen engage</t>
  </si>
  <si>
    <t>War 3</t>
  </si>
  <si>
    <t>1 Mar 1726</t>
  </si>
  <si>
    <t>9 Nov 1729</t>
  </si>
  <si>
    <t>Hos 3</t>
  </si>
  <si>
    <t>Salcedo Siege</t>
  </si>
  <si>
    <t>10 Mar 1734</t>
  </si>
  <si>
    <t>30 Jun 1741</t>
  </si>
  <si>
    <t>Yucatan lay siege on Settlement / Yucatan launch 1 military campaign against Settlement / Royal Navy, Fleet, and Baymen, at times with Amerindian allies, engage</t>
  </si>
  <si>
    <t>Read’s Weekly Journal or British Gazetteer 375 p3</t>
  </si>
  <si>
    <t>Extract of a Letter from Campeche, dated 24 Nov 1731. As to the State of the Bay of Honduras, I shall give it you as briefly as possible. The ancient City of Bacalar, situate in that Part of the Province of Yucatan, which lies on the Bay of Honduras, was twice sack'd, and at last totally ruined by the English many Years ago; on which the Logwood-Cutters of that nation, who had settled on the River of Valis, possessed themselves of the new River and that of Hondo; which last is distant form the Ruins of Bacalar about five Leagues. Here they built a great many Houses and Hutts, and employ'd Multitudes of Negroes in cutting Logwood, which was transported to Jamaica and Europe by Numbers of Vessels trading form thence to the Bay. But our present [Sp] Governor, who is a Field-Marshal, and an old Officer, having resolv'd to rebuild and fortify Bacalar, after it had lain in Ruins for a long time, thereby to hinder the English from cutting Wood in those Parts, went thither in Person, and accomplished his Design; And thereafer with the Forces he carried with him from Campeche, and other he drew together from the Lake of Bacalar, he attacked the New Settlements of the English on these two last mentioned Rivers, burnt their Habitations, seiz'd all their Instruments for cutting Wood, and other Craft for carrying on their Trade, and the Year following served their Settlement on the River of Valis n the same Manner: So that in the Space of two Years, it is computed, he has taken about 140 Vessels of one sort or other, burnt upwards of 300,000 Quintals of Logwood, ready cut and piled upon the Shore, and made a great many of the English and their Negroes Prisoners. Upon this such as had escaped into the Woods came to this Resolution: They wrote to the Governor in June last, acquainting his Excellency, that they were wiling to abandon these Places and begg'd of him that he would allow them Time to transport themselves tot he Colonies of Great Britain; which he agreed to, and gave them to the last Day of January next for that Purpose: And this Agreement they have so far fulfilled, that at present by th east Accounts there scarce now remains in all those Parts 30 Persons, and these under such Hardships, that they wish for nothing more, than an Opportunity to be gone. This is the present Condition of the Bay of Honduras, which in all probability must continue, our Governor being resolved to protect the Trade, and defend the Possessions, which his Catholick Majesty has been pleased to commit to his Care and Government. /RWJBG 375</t>
  </si>
  <si>
    <t>Ill 1</t>
  </si>
  <si>
    <t>Diphtheria</t>
  </si>
  <si>
    <t>1 Jun 1737</t>
  </si>
  <si>
    <t>30 Dec 1737</t>
  </si>
  <si>
    <t>Epidemic among Baymen and Fleet</t>
  </si>
  <si>
    <t>War 4</t>
  </si>
  <si>
    <t>Jenkins' Ear</t>
  </si>
  <si>
    <t>22 Oct 1739</t>
  </si>
  <si>
    <t>18 Oct 1748</t>
  </si>
  <si>
    <t>Sorsby 15</t>
  </si>
  <si>
    <t>Directive to "commit all Sorts of Hostilities against the Spaniards" in WI issued 19 Jul 1739 /via Sorsby 15 /SP 94/248 f 88
King Philip V [of Sp] orders operations "to dislodge and exterminate these Indians [the Mosquitos] and the English and other foreigners who sustain them" on 30 Aug 1739 /via Sorsby 15 /GUATEMALA,391 [Corona a Ribera a 30 ago 1739]</t>
  </si>
  <si>
    <t>Hos 4</t>
  </si>
  <si>
    <t>Bazán y Molina Siege</t>
  </si>
  <si>
    <t>1 Mar 1744</t>
  </si>
  <si>
    <t>30 Jun 1761</t>
  </si>
  <si>
    <t>Yucatan lay siege to Settlement / Cuba, Guatemala and Yucatan launch xxx military campaigns against Settlement / Fleet and Baymen, possibly with Amerindian allies, engage</t>
  </si>
  <si>
    <t>Ill 2</t>
  </si>
  <si>
    <t>Malaria</t>
  </si>
  <si>
    <t>7 Mar 1750</t>
  </si>
  <si>
    <t>30 Sep 1750</t>
  </si>
  <si>
    <t>Epidemic among Baymen</t>
  </si>
  <si>
    <t>Ill 3</t>
  </si>
  <si>
    <t>Measles</t>
  </si>
  <si>
    <t>1 Nov 1751</t>
  </si>
  <si>
    <t>30 May 1752</t>
  </si>
  <si>
    <t>War 5</t>
  </si>
  <si>
    <t>Seven Years’</t>
  </si>
  <si>
    <t>5 May 1762</t>
  </si>
  <si>
    <t>10 Feb 1763</t>
  </si>
  <si>
    <t>Crs 5</t>
  </si>
  <si>
    <t>Estenoz Prohibition</t>
  </si>
  <si>
    <t>23 Dec 1763</t>
  </si>
  <si>
    <t>5 Mar 1765</t>
  </si>
  <si>
    <t>Yucatan prohibits logging along northern rivers</t>
  </si>
  <si>
    <t>[G]overnor of Yucatan and the commandant of Baccalar, interrupted their [Baymen's] trade in general, by requiring them to produce a regular licence, either from their own sovereign, or rom the king of Spain. This interruption was followed by the expulsion of the settlers from those points of the coast which were considered as beyond the limits assigned in the recent treaty [of Paris 1763]. They were commanded to retire from Rio Hondo within the space of two months; they were confined to the south bank of Rio Nuevo; and both at Rio Nuevo and Rio Wallis, they were restricted from ascending to the distance of more than twenty leagues from the sea. By these aggressions, more than five hundred settlers were driven from their habitations, with the loss of their property, amounting to above £27,000 sterling. /v Coxe v 4 316 /Lord Auckland's Collections [MS. Remarks on the article of the treaty of 1763, relating to the settlements in the bay of Mexico, by a british settler] = BL Add MS xxx</t>
  </si>
  <si>
    <t>Crs 1</t>
  </si>
  <si>
    <t>Alien Logging</t>
  </si>
  <si>
    <t>1 Jan 1765</t>
  </si>
  <si>
    <t>30 Dec 1770</t>
  </si>
  <si>
    <t>Du Fr</t>
  </si>
  <si>
    <t>Alien loggers saturate Settlement</t>
  </si>
  <si>
    <t>Crs 6</t>
  </si>
  <si>
    <t>Logwood Exhaustion</t>
  </si>
  <si>
    <t>1 Jun 1765</t>
  </si>
  <si>
    <t>30 Nov 1766</t>
  </si>
  <si>
    <t>Logwood becomes significantly scarce</t>
  </si>
  <si>
    <t>Possibly started in 1763 /v Finamore 35 /v Burdon 1 183 /BL Add MS 34903 [Dyer to Lordship 12 Feb 1790]</t>
  </si>
  <si>
    <t>Rev 1</t>
  </si>
  <si>
    <t>Cook’s</t>
  </si>
  <si>
    <t>1 Aug 1765</t>
  </si>
  <si>
    <t>30 Sep 1765</t>
  </si>
  <si>
    <t>Mr. Cook’s slaves lead revolt / Revolters lay siege to New River / British Army, Fleet and Baymen engage</t>
  </si>
  <si>
    <t>Crs 2</t>
  </si>
  <si>
    <t>Zayas Asylum</t>
  </si>
  <si>
    <t>1 Jan 1766</t>
  </si>
  <si>
    <t>30 Dec 1771</t>
  </si>
  <si>
    <t>Yucatan offers asylum to Settlement slaves</t>
  </si>
  <si>
    <t>Bolland 75 158</t>
  </si>
  <si>
    <t>See Guat asylum 1800, ESTADO,49,N.74 / ESTADO,49,N.92 / ESTADO,49,N.107
See Yuc asylum 1802 ESTADO,35,N.46</t>
  </si>
  <si>
    <t>Crs 23</t>
  </si>
  <si>
    <t>Logwood Crash</t>
  </si>
  <si>
    <t>1 Jan 1767</t>
  </si>
  <si>
    <t>Logwood prices crash</t>
  </si>
  <si>
    <t>Bowett 156</t>
  </si>
  <si>
    <t>Hos 8</t>
  </si>
  <si>
    <t>Zayas Siege</t>
  </si>
  <si>
    <t>1 Mar 1767</t>
  </si>
  <si>
    <t>23 Aug 1773</t>
  </si>
  <si>
    <t>Yucatan lay siege to Settlement / Yucatan launch at least 2 military or paramilitary campaigns against Settlement / Fleet and Baymen engage</t>
  </si>
  <si>
    <t>Yucatan is assumed.</t>
  </si>
  <si>
    <t>Hos 12</t>
  </si>
  <si>
    <t>Naismith Raid</t>
  </si>
  <si>
    <t>25 Jul 1767</t>
  </si>
  <si>
    <t>Amerindian assault or raid Settlement</t>
  </si>
  <si>
    <t>Crs 22</t>
  </si>
  <si>
    <t>1 Jan 1768</t>
  </si>
  <si>
    <t>Civil unrest / xxx</t>
  </si>
  <si>
    <t>Nat 1</t>
  </si>
  <si>
    <t>Great Famine</t>
  </si>
  <si>
    <t>1 Jun 1771</t>
  </si>
  <si>
    <t>30 Apr 1772</t>
  </si>
  <si>
    <t>Amerindians seek refuge in Settlement / Provisions become significantly scarce</t>
  </si>
  <si>
    <t>Rev 2</t>
  </si>
  <si>
    <t>Davidson’s</t>
  </si>
  <si>
    <t>28 May 1773</t>
  </si>
  <si>
    <t>30 Sep 1773</t>
  </si>
  <si>
    <t>Mr. Davidson’s slaves, with Spanish allies, lead revolt / Royal Navy, Fleet and Baymen engage</t>
  </si>
  <si>
    <t>Bolland 75 153</t>
  </si>
  <si>
    <t>Hos 10</t>
  </si>
  <si>
    <t>Arms Raids</t>
  </si>
  <si>
    <t>1 Sep 1773</t>
  </si>
  <si>
    <t>30 Nov 1773</t>
  </si>
  <si>
    <t>War 6</t>
  </si>
  <si>
    <t>American Revolution</t>
  </si>
  <si>
    <t>19 Apr 1775</t>
  </si>
  <si>
    <t>3 Sep 1783</t>
  </si>
  <si>
    <t>Am Fr</t>
  </si>
  <si>
    <t>America, Spain declare war on Great Britain / American Royalists seek refuge in Settlement / Americans sack Settlement / Yucatan launch 1 military campaign against Settlement / Royal Navy, British Army, Baymen, Shoremen and Amerindian allies engage</t>
  </si>
  <si>
    <t>Nat 2</t>
  </si>
  <si>
    <t>1 Dec 1784</t>
  </si>
  <si>
    <t>30 Nov 1785</t>
  </si>
  <si>
    <t>Severe wet season / Epidemic among Baymen</t>
  </si>
  <si>
    <t>Hur 1</t>
  </si>
  <si>
    <t>20 Aug 1785</t>
  </si>
  <si>
    <t>Unnamed hurricane strikes Hon</t>
  </si>
  <si>
    <t>Rev 3</t>
  </si>
  <si>
    <t>Old River</t>
  </si>
  <si>
    <t>1 Jun 1786</t>
  </si>
  <si>
    <t>30 Jul 1786</t>
  </si>
  <si>
    <t>Slaves lead revolt / xxx</t>
  </si>
  <si>
    <t>Crs 4</t>
  </si>
  <si>
    <t>Despard Affair</t>
  </si>
  <si>
    <t>1 Jun 1787</t>
  </si>
  <si>
    <t>30 May 1791</t>
  </si>
  <si>
    <t>Shoremen evacuated to Settlement / Civil unrest / Constitutional crisis / Market destabilised</t>
  </si>
  <si>
    <t>Independent Journal NYC NY 295 p2
Independent Journal NYC NY 311 p2
New-York Journal 2091 p2</t>
  </si>
  <si>
    <t>MEXICO,3109 [L. Gálvez a Valdés, Mérida a 8 jun 1790]
MEXICO,3023 [L. Gálvez a C. Alange, Mérida a 16 dic 1790]</t>
  </si>
  <si>
    <t>Calderon 368 no 18 img 984
Calderon 384 img 1020
Bolland 75 p69</t>
  </si>
  <si>
    <t>DIARIO DE D. RAFAEL LLOBET, BACALAR A 3-12-790. Día 23.--Fuí a comer en casa de Mr. Francisco O'Brien, llegué antes que los convidados y entre otras cosas dijo: que la conducta de D. Juan Bautista Gual era lo que tenía al Coronel Despard en muy mal estado; le respondí, me alegrara tener yo una conducta irreprensible como la de Gual, y arguyó que D. Juan Bautista Gual nunca debió haberles cortado los plátanos ni menos el dicho coronel haber convenido en ello, pues todo lo que no determinaba prohibido la Convención era concedido; ... /via Calderon 384 img 1020 /MEXICO,3023 [L. Gálvez a C. Alange, Mérida a 16 dic 1790]</t>
  </si>
  <si>
    <t>Hur 2</t>
  </si>
  <si>
    <t>2 Sep 1787</t>
  </si>
  <si>
    <t>Ill 4</t>
  </si>
  <si>
    <t>1 Feb 1788</t>
  </si>
  <si>
    <t>30 Aug 1788</t>
  </si>
  <si>
    <t>War 7</t>
  </si>
  <si>
    <t>French Revolution</t>
  </si>
  <si>
    <t>20 Apr 1792</t>
  </si>
  <si>
    <t>27 Mar 1802</t>
  </si>
  <si>
    <t>Great Britain declares war on Spain / Yucatan launch 1 military campaign against Settlement / Royal Navy, Fleet and Baymen engage</t>
  </si>
  <si>
    <t>See runaways to Yuc, and logging prohibition at Hondo, New ESTADO,35,N.46 / Piracy fm Hon ESTADO,35,N.47</t>
  </si>
  <si>
    <t>Nat 3</t>
  </si>
  <si>
    <t>1 Nov 1792</t>
  </si>
  <si>
    <t>30 Nov 1792</t>
  </si>
  <si>
    <t>Severe wet season / Severe flooding of Belize Town</t>
  </si>
  <si>
    <t>Hos 11</t>
  </si>
  <si>
    <t>1 Nov 1793</t>
  </si>
  <si>
    <t>30 Nov 1793</t>
  </si>
  <si>
    <t>Amerindian assault or raid Settlement / Baymen engage</t>
  </si>
  <si>
    <t>Ill 5</t>
  </si>
  <si>
    <t>Yellow fever</t>
  </si>
  <si>
    <t>29 Sep 1797</t>
  </si>
  <si>
    <t>30 Dec 1797</t>
  </si>
  <si>
    <t>Epidemic among Irish Brigade</t>
  </si>
  <si>
    <t>Tcl 8</t>
  </si>
  <si>
    <t>1 Apr 1802</t>
  </si>
  <si>
    <t>8 May 1802</t>
  </si>
  <si>
    <t>Fire in Belize Town</t>
  </si>
  <si>
    <t>War 8</t>
  </si>
  <si>
    <t>Napoleonic</t>
  </si>
  <si>
    <t>18 May 1803</t>
  </si>
  <si>
    <t>20 Nov 1815</t>
  </si>
  <si>
    <t>UK declares war on France, Spain</t>
  </si>
  <si>
    <t>See Yuc offensive plans ESTADO,35,N.89 / ESTADO,35,N.90</t>
  </si>
  <si>
    <t>Hur 3</t>
  </si>
  <si>
    <t>28 Aug 1805</t>
  </si>
  <si>
    <t>Tcl 9</t>
  </si>
  <si>
    <t>18 Jul 1806</t>
  </si>
  <si>
    <t>War 11</t>
  </si>
  <si>
    <t>Spanish-American Revolution</t>
  </si>
  <si>
    <t>25 Sep 1808</t>
  </si>
  <si>
    <t>29 Sep 1833</t>
  </si>
  <si>
    <t>See, possibly, stoppage in provisions fm Bacalar ESTADO,40,N.61 / and piracy, navigation treaty with Guat ESTADO,96,Exp.6</t>
  </si>
  <si>
    <t>War 9</t>
  </si>
  <si>
    <t>18 Jun 1812</t>
  </si>
  <si>
    <t>17 Feb 1815</t>
  </si>
  <si>
    <t>Am</t>
  </si>
  <si>
    <t>UK declares war on US</t>
  </si>
  <si>
    <t>Rev 4</t>
  </si>
  <si>
    <t>New River</t>
  </si>
  <si>
    <t>1 Jan 1813</t>
  </si>
  <si>
    <t>Rev 5</t>
  </si>
  <si>
    <t>Will &amp; Sharper’s</t>
  </si>
  <si>
    <t>1 Apr 1820</t>
  </si>
  <si>
    <t>Messrs. Will and Shaper lead revolt / xxx</t>
  </si>
  <si>
    <t>Ill 6</t>
  </si>
  <si>
    <t>Poyais</t>
  </si>
  <si>
    <t>1 May 1823</t>
  </si>
  <si>
    <t>30 May 1823</t>
  </si>
  <si>
    <t>Epidemic among victims of Poyais Scheme</t>
  </si>
  <si>
    <t>Hos 21</t>
  </si>
  <si>
    <t>Jeykill Massacre</t>
  </si>
  <si>
    <t>31 Mar 1824</t>
  </si>
  <si>
    <t>Pirates massacre crew of Mr. Jeykill’s schooner</t>
  </si>
  <si>
    <t>Crs 7</t>
  </si>
  <si>
    <t>Mahogany Depression</t>
  </si>
  <si>
    <t>1 Jan 1827</t>
  </si>
  <si>
    <t>30 Dec 1834</t>
  </si>
  <si>
    <t>Depression in mahogany prices</t>
  </si>
  <si>
    <t>Ill 7</t>
  </si>
  <si>
    <t>1 Aug 1830</t>
  </si>
  <si>
    <t>30 Aug 1830</t>
  </si>
  <si>
    <t>Epidemic among HMS Blossom</t>
  </si>
  <si>
    <t>Ill 8</t>
  </si>
  <si>
    <t>Cholera</t>
  </si>
  <si>
    <t>1 Aug 1836</t>
  </si>
  <si>
    <t>30 Sep 1836</t>
  </si>
  <si>
    <t>Epidemic among former slaves from Havana</t>
  </si>
  <si>
    <t>War 15</t>
  </si>
  <si>
    <t>Caste</t>
  </si>
  <si>
    <t>30 Jul 1847</t>
  </si>
  <si>
    <t>Ma</t>
  </si>
  <si>
    <t>Maya wage war on Yucatan</t>
  </si>
  <si>
    <t>Bolland 75 252</t>
  </si>
  <si>
    <t>See Hon involvement in Ma slave trade ULTRAMAR,4642,Exp.2 / Sp aid with Ma attacks in Hon ULTRAMAR,4708,Exp.12</t>
  </si>
  <si>
    <t>Crs 8</t>
  </si>
  <si>
    <t>xxx</t>
  </si>
  <si>
    <t>2 Feb 1851</t>
  </si>
  <si>
    <t>Refugees from xxx</t>
  </si>
  <si>
    <t>Nat 4</t>
  </si>
  <si>
    <t>31 Oct 1852</t>
  </si>
  <si>
    <t>Ill 9</t>
  </si>
  <si>
    <t>1 Jan 1854</t>
  </si>
  <si>
    <t>30 Jan 1854</t>
  </si>
  <si>
    <t>Epidemic among residents</t>
  </si>
  <si>
    <t>Tcl 1</t>
  </si>
  <si>
    <t>Diseldorff Fire</t>
  </si>
  <si>
    <t>13 Aug 1854</t>
  </si>
  <si>
    <t>Tcl 2</t>
  </si>
  <si>
    <t>Ambrister Fire</t>
  </si>
  <si>
    <t>17 Jul 1856</t>
  </si>
  <si>
    <t>Ill 10</t>
  </si>
  <si>
    <t>Smallpox</t>
  </si>
  <si>
    <t>1 May 1857</t>
  </si>
  <si>
    <t>20 May 1857</t>
  </si>
  <si>
    <t>Crs 9</t>
  </si>
  <si>
    <t>Mahogany Collapse</t>
  </si>
  <si>
    <t>1 Jun 1859</t>
  </si>
  <si>
    <t>30 Jun 1859</t>
  </si>
  <si>
    <t>Collapse of leading mahogany firms in Hon</t>
  </si>
  <si>
    <t>Ill 11</t>
  </si>
  <si>
    <t>1 Feb 1860</t>
  </si>
  <si>
    <t>28 Feb 1860</t>
  </si>
  <si>
    <t>Tcl 3</t>
  </si>
  <si>
    <t>Mango Fire</t>
  </si>
  <si>
    <t>10 Mar 1863</t>
  </si>
  <si>
    <t>Crs 10</t>
  </si>
  <si>
    <t>WIR Riots</t>
  </si>
  <si>
    <t>13 Aug 1863</t>
  </si>
  <si>
    <t xml:space="preserve">WIR soldiers riot </t>
  </si>
  <si>
    <t>Nat 5</t>
  </si>
  <si>
    <t>15 Sep 1864</t>
  </si>
  <si>
    <t>Ill 12</t>
  </si>
  <si>
    <t>1 Jun 1865</t>
  </si>
  <si>
    <t>30 Jun 1865</t>
  </si>
  <si>
    <t>Epidemic among Chinese immigrants</t>
  </si>
  <si>
    <t>Ill 13</t>
  </si>
  <si>
    <t>1 Dec 1867</t>
  </si>
  <si>
    <t>30 Dec 1867</t>
  </si>
  <si>
    <t>Ill 14</t>
  </si>
  <si>
    <t>1 Aug 1869</t>
  </si>
  <si>
    <t>30 Aug 1869</t>
  </si>
  <si>
    <t>Hos 22</t>
  </si>
  <si>
    <t>Omoa Imprisonment</t>
  </si>
  <si>
    <t>28 Jul 1873</t>
  </si>
  <si>
    <t>Sp Hon imprisons 2 residents of Sapodilla Cayes</t>
  </si>
  <si>
    <t>Crs 11</t>
  </si>
  <si>
    <t>Long Depression</t>
  </si>
  <si>
    <t>1 Sep 1873</t>
  </si>
  <si>
    <t>30 Jul 1880</t>
  </si>
  <si>
    <t>Depression in export trade</t>
  </si>
  <si>
    <t>Ill 15</t>
  </si>
  <si>
    <t>1 Dec 1874</t>
  </si>
  <si>
    <t>30 Dec 1874</t>
  </si>
  <si>
    <t>Epidemic among Caste refugees</t>
  </si>
  <si>
    <t>Crs 12</t>
  </si>
  <si>
    <t>Totoposte Refugees</t>
  </si>
  <si>
    <t>1 Jun 1890</t>
  </si>
  <si>
    <t>Refugees from Totopose Wars in Sp CA</t>
  </si>
  <si>
    <t>Crs 13</t>
  </si>
  <si>
    <t>Silver Crisis</t>
  </si>
  <si>
    <t>1 Jul 1891</t>
  </si>
  <si>
    <t>30 Dec 1894</t>
  </si>
  <si>
    <t>Depression and instability in silver market</t>
  </si>
  <si>
    <t>Crs 14</t>
  </si>
  <si>
    <t>Constabulary Riots</t>
  </si>
  <si>
    <t>1 Nov 1894</t>
  </si>
  <si>
    <t>30 Nov 1894</t>
  </si>
  <si>
    <t>Constables and loggers riot</t>
  </si>
  <si>
    <t>Crs 15</t>
  </si>
  <si>
    <t>Short Depression</t>
  </si>
  <si>
    <t>Ill 16</t>
  </si>
  <si>
    <t>Nat 6</t>
  </si>
  <si>
    <t>Sever dry season / Severe drought in Belize Town</t>
  </si>
  <si>
    <t>Ill 17</t>
  </si>
  <si>
    <t>TB</t>
  </si>
  <si>
    <t>War 16</t>
  </si>
  <si>
    <t>WWI</t>
  </si>
  <si>
    <t>Tcl 4</t>
  </si>
  <si>
    <t>Great Fire</t>
  </si>
  <si>
    <t>Ill 18</t>
  </si>
  <si>
    <t>Spanish flu</t>
  </si>
  <si>
    <t>Crs 16</t>
  </si>
  <si>
    <t>Ex-Servicemen’s Riots</t>
  </si>
  <si>
    <t>Former servicemen of WWI riot</t>
  </si>
  <si>
    <t>Ill 19</t>
  </si>
  <si>
    <t>Epidemic among SJC</t>
  </si>
  <si>
    <t>Crs 17</t>
  </si>
  <si>
    <t>Great Depression</t>
  </si>
  <si>
    <t>Tcl 5</t>
  </si>
  <si>
    <t>Tcl 6</t>
  </si>
  <si>
    <t>War 17</t>
  </si>
  <si>
    <t>WWII</t>
  </si>
  <si>
    <t>Crs 18</t>
  </si>
  <si>
    <t>Sterling Crisis</t>
  </si>
  <si>
    <t>Devaluation of Sterling Pound</t>
  </si>
  <si>
    <t>Tcl 7</t>
  </si>
  <si>
    <t>Artist’s Fire</t>
  </si>
  <si>
    <t>Ill 20</t>
  </si>
  <si>
    <t>Gastroenteritis</t>
  </si>
  <si>
    <t>Hos 23</t>
  </si>
  <si>
    <t>Guatemalan Hostilities</t>
  </si>
  <si>
    <t>Guatemala xxx</t>
  </si>
  <si>
    <t>Hos 24</t>
  </si>
  <si>
    <t>Chewing Gum / Watermelon War</t>
  </si>
  <si>
    <t>Crs 19</t>
  </si>
  <si>
    <t>Salvadoran Wave</t>
  </si>
  <si>
    <t>Refugees from Salvadoran Civil War</t>
  </si>
  <si>
    <t>Crs 20</t>
  </si>
  <si>
    <t>Heads of Agreement Crisis</t>
  </si>
  <si>
    <t>Riots</t>
  </si>
  <si>
    <t>Crs 21</t>
  </si>
  <si>
    <t>Crime Wave</t>
  </si>
  <si>
    <t>Organised crime</t>
  </si>
  <si>
    <t>Ill 21</t>
  </si>
  <si>
    <t>HIV / AIDS</t>
  </si>
  <si>
    <t>Caption</t>
  </si>
  <si>
    <t>S Sources</t>
  </si>
  <si>
    <t>Series S 0—435 / Primary and secondary sources.</t>
  </si>
  <si>
    <t>S Sources - Series S 0—435 _ Pr</t>
  </si>
  <si>
    <t>PRIMARY</t>
  </si>
  <si>
    <t>TYPE</t>
  </si>
  <si>
    <t>AUTHORS</t>
  </si>
  <si>
    <t>EDITORS</t>
  </si>
  <si>
    <t>PERIOD</t>
  </si>
  <si>
    <t>VOLS</t>
  </si>
  <si>
    <t>UNITS</t>
  </si>
  <si>
    <t>JOURNAL</t>
  </si>
  <si>
    <t>V</t>
  </si>
  <si>
    <t>I</t>
  </si>
  <si>
    <t>ITEM</t>
  </si>
  <si>
    <t>REPOSITORY</t>
  </si>
  <si>
    <t>CITY</t>
  </si>
  <si>
    <t>COUNTRY</t>
  </si>
  <si>
    <t>FIRST PUB</t>
  </si>
  <si>
    <t>LAST PUB</t>
  </si>
  <si>
    <t>LINK</t>
  </si>
  <si>
    <t>S 0</t>
  </si>
  <si>
    <t>P</t>
  </si>
  <si>
    <t>Adams</t>
  </si>
  <si>
    <t>R. E. W. Adams, M. J. MacLeod</t>
  </si>
  <si>
    <t>The Cambridge History of the Native Peoples of the Americas</t>
  </si>
  <si>
    <t>Cambridge</t>
  </si>
  <si>
    <t>UK</t>
  </si>
  <si>
    <t>https://www-cambridge-org.ezp-prod1.hul.harvard.edu/core/series/cambridge-history-of-the-native-peoples-of-the-americas/4C505D0578405CDB65145628352F3B82</t>
  </si>
  <si>
    <t>S 1</t>
  </si>
  <si>
    <t>MS</t>
  </si>
  <si>
    <t>Add MS</t>
  </si>
  <si>
    <t>mss</t>
  </si>
  <si>
    <t>Additional Manuscripts</t>
  </si>
  <si>
    <t>British Library</t>
  </si>
  <si>
    <t>London</t>
  </si>
  <si>
    <t>BL Catalogue</t>
  </si>
  <si>
    <t>PERIOD = 1 set arbitrarily / couple Add MS dated BCE /BL Catalogue, Link: http://searcharchives.bl.uk/primo_library/libweb/action/search.do?vid=IAMS_VU2</t>
  </si>
  <si>
    <t>S 2</t>
  </si>
  <si>
    <t>ADM d/d</t>
  </si>
  <si>
    <t>series</t>
  </si>
  <si>
    <t>Records of the Admiralty, Naval Forces, Royal Marines, Coastguard, and related bodies</t>
  </si>
  <si>
    <t>National Archives</t>
  </si>
  <si>
    <t>Kew</t>
  </si>
  <si>
    <t>TNA Kew Catalogue</t>
  </si>
  <si>
    <t>S 3</t>
  </si>
  <si>
    <t>AGCA, a</t>
  </si>
  <si>
    <t>Archivo General de Centro América</t>
  </si>
  <si>
    <t>Guatemala</t>
  </si>
  <si>
    <t xml:space="preserve">Microfilm copy by Ross Publishing LLC, New York, NY, USA Link: https://www.rosspub.com/guatemalaenglishbrochure.htm </t>
  </si>
  <si>
    <t>S 4</t>
  </si>
  <si>
    <t>AGN Mex, Historia, d</t>
  </si>
  <si>
    <t>vols</t>
  </si>
  <si>
    <t>V Colecciones y documentos, 257 Historia</t>
  </si>
  <si>
    <t>Archivo General de la Nación</t>
  </si>
  <si>
    <t>Mexico</t>
  </si>
  <si>
    <t>AGN Mexico Guía</t>
  </si>
  <si>
    <t xml:space="preserve">AGN Mexico Guía Link: https://archivos.gob.mx/GuiaGeneral/GuiaGeneral.html </t>
  </si>
  <si>
    <t>S 5</t>
  </si>
  <si>
    <t>AGN Mex, Reales Cédulas, d</t>
  </si>
  <si>
    <t>I Documentación de las instituciones coloniales, 100 Reales Cédulas</t>
  </si>
  <si>
    <t>S 6</t>
  </si>
  <si>
    <t>AHA 1898</t>
  </si>
  <si>
    <t>Annual report of the American Historical Association for the year 1898</t>
  </si>
  <si>
    <t>Washington</t>
  </si>
  <si>
    <t>USA</t>
  </si>
  <si>
    <t>Readex / US Congressional Serial Set</t>
  </si>
  <si>
    <t>https://docs-newsbank-com.ezp-prod1.hul.harvard.edu/openurl?ctx_ver=z39.88-2004&amp;rft_id=info:sid/iw.newsbank.com:SERIAL&amp;rft_val_format=info:ofi/fmt:kev:mtx:ctx&amp;rft_dat=113940A2F120EB68&amp;svc_dat=Digital:ssetdoc&amp;req_dat=B425E5B32E784515BC5AAA87BC16A340</t>
  </si>
  <si>
    <t>S 7</t>
  </si>
  <si>
    <t>Aitzema</t>
  </si>
  <si>
    <t>Saken van staet en oorlogh in ende omtrent de Vereenigde Nederlanden</t>
  </si>
  <si>
    <t>Hague</t>
  </si>
  <si>
    <t>Netherlands</t>
  </si>
  <si>
    <t>Goslinga</t>
  </si>
  <si>
    <t>S 8</t>
  </si>
  <si>
    <t>A</t>
  </si>
  <si>
    <t>Allen</t>
  </si>
  <si>
    <t>B. Allen</t>
  </si>
  <si>
    <t>Journal of the Royal Geographical Society</t>
  </si>
  <si>
    <t>Sketch of the Eastern Coast of Central America, Compiled from Notes of Captain Richard Owen and the Officers of Her Majesty's Ship Thunder, and Schooner Lark</t>
  </si>
  <si>
    <t>1841</t>
  </si>
  <si>
    <t>https://link-gale-com.ezp-prod1.hul.harvard.edu/apps/doc/WJSWUN066496772/NCCO?u=camb55135&amp;sid=NCCO&amp;xid=3aaff7ff</t>
  </si>
  <si>
    <t>S 9</t>
  </si>
  <si>
    <t>Alsedo</t>
  </si>
  <si>
    <t>D. de Alsedo y Herrera</t>
  </si>
  <si>
    <t>Piraterías y agresiones de los ingleses y de otros pueblos de Europa en la América española desde el siglo XVI al XVIII</t>
  </si>
  <si>
    <t>Madrid</t>
  </si>
  <si>
    <t>Spain</t>
  </si>
  <si>
    <t>1883</t>
  </si>
  <si>
    <t>https://www.google.com/books/edition/Pirater%C3%ADas_y_agresiones_de_los_ingleses/MasMAAAAYAAJ?hl=en&amp;gbpv=1&amp;printsec=frontcover</t>
  </si>
  <si>
    <t>S 10</t>
  </si>
  <si>
    <t>Alves</t>
  </si>
  <si>
    <t>A. Alves Carrara, E. Sánchez Santiró</t>
  </si>
  <si>
    <t>Guerra y fiscalidad en la Iberoamérica colonial</t>
  </si>
  <si>
    <t>file:///Users/angelnavidad/Downloads/Entre_la_paz_y_la_guerra_el_gasto_milita.pdf</t>
  </si>
  <si>
    <t>S 11</t>
  </si>
  <si>
    <t>Ancona</t>
  </si>
  <si>
    <t>E. Ancona</t>
  </si>
  <si>
    <t>Historia de Yucatan, desde la època más remota hasta nuestros dias</t>
  </si>
  <si>
    <t>Merida</t>
  </si>
  <si>
    <t>1878</t>
  </si>
  <si>
    <t>Google v 2,3,4: http://nrs.harvard.edu/urn-3:HUL.FIG:003871492</t>
  </si>
  <si>
    <t>S 12</t>
  </si>
  <si>
    <t>S</t>
  </si>
  <si>
    <t>Ann Reg</t>
  </si>
  <si>
    <t>The Annual Register</t>
  </si>
  <si>
    <t>To 1799: https://access-newspaperarchive-com.ezp-prod1.hul.harvard.edu/browse/uk/middlesex/london/london-annual-register/
To 1830: http://nrs.harvard.edu/urn-3:HUL.FIG:000796411</t>
  </si>
  <si>
    <t>S 13</t>
  </si>
  <si>
    <t>ANOM</t>
  </si>
  <si>
    <t>Archives Nationales d'Outre-Mer</t>
  </si>
  <si>
    <t>Aix-en-Provence</t>
  </si>
  <si>
    <t>France</t>
  </si>
  <si>
    <t>S 14</t>
  </si>
  <si>
    <t>Antochiw</t>
  </si>
  <si>
    <t>M. Antochiw</t>
  </si>
  <si>
    <t>ALEJANDRO JOSEPH DE GUELLE</t>
  </si>
  <si>
    <t>http://observatoriogeograficoamericalatina.org.mx/egal9/Geografiasocioeconomica/Geografiacultural/10.pdf</t>
  </si>
  <si>
    <t>S 15</t>
  </si>
  <si>
    <t>APC Col</t>
  </si>
  <si>
    <t>Act of the Privy Council of England : colonial series</t>
  </si>
  <si>
    <t>Burdon 1</t>
  </si>
  <si>
    <t>http://id.lib.harvard.edu/alma/99154274911603941/catalog</t>
  </si>
  <si>
    <t>S 16</t>
  </si>
  <si>
    <t>Armstrong</t>
  </si>
  <si>
    <t>A candid examination of "The defense of the settlers of Honduras" : or, A fair inquiry into the truth and justice of their accusations against Colonel George Arthur, late Superintendent of that settlement</t>
  </si>
  <si>
    <t>Printed for J. Butterworth and son</t>
  </si>
  <si>
    <t>https://link.gale.com/apps/doc/U0107412823/MOME?u=camb55135&amp;sid=MOME&amp;xid=ace432cc</t>
  </si>
  <si>
    <t>S 17</t>
  </si>
  <si>
    <t>Ashton</t>
  </si>
  <si>
    <t>Ashton's memorial : An history of the strange adventures, and signal deliverances, of Mr. Philip Ashton, who, after he had made his escape from the pirates, liv'd alone on a desolate island for about sixteen months, &amp;c. : With a short account of Mr. Nicholas Merritt, who was taken at the same time. : To which is added a sermon on Dan. 3. 17.</t>
  </si>
  <si>
    <t>https://docs-newsbank-com.ezp-prod1.hul.harvard.edu/openurl?ctx_ver=z39.88-2004&amp;rft_id=info:sid/iw.newsbank.com:EAIX&amp;rft_val_format=info:ofi/fmt:kev:mtx:ctx&amp;rft_dat=0F2F82DC25AC64D8&amp;svc_dat=Evans:eaidoc&amp;req_dat=B425E5B32E784515BC5AAA87BC16A340</t>
  </si>
  <si>
    <t>S 18</t>
  </si>
  <si>
    <t>Atkins</t>
  </si>
  <si>
    <t>Voyage to Guinea, Brazil and the West Indies in HMS Swallow and Weymouth</t>
  </si>
  <si>
    <t>https://archive.org/details/voyagetoguineabr00atki</t>
  </si>
  <si>
    <t>S 19</t>
  </si>
  <si>
    <t>Awe</t>
  </si>
  <si>
    <t>J. J. Awe, C. Helmke</t>
  </si>
  <si>
    <t>Ethnohistory</t>
  </si>
  <si>
    <t>The Sword and the Olive Jar: Material Evidence of Seventeenth-Century Maya-European Interaction in Central Belize</t>
  </si>
  <si>
    <t>https://doi-org.ezp-prod1.hul.harvard.edu/10.1215/00141801-2854369</t>
  </si>
  <si>
    <t>S 20</t>
  </si>
  <si>
    <t>Bancroft</t>
  </si>
  <si>
    <t>H. H. Bancroft</t>
  </si>
  <si>
    <t>History of Central America</t>
  </si>
  <si>
    <t>San Francisco</t>
  </si>
  <si>
    <t>1882</t>
  </si>
  <si>
    <t>Google: http://nrs.harvard.edu/urn-3:HUL.FIG:002653988
LLMC: http://id.lib.harvard.edu/alma/99154275013303941/catalog</t>
  </si>
  <si>
    <t>S 21</t>
  </si>
  <si>
    <t>Barbour</t>
  </si>
  <si>
    <t>V. Barbour</t>
  </si>
  <si>
    <t>American Historical Review</t>
  </si>
  <si>
    <t>Privateers and Pirates of the West Indies</t>
  </si>
  <si>
    <t>http://ezp-prod1.hul.harvard.edu/login?url=https://www.jstor.org/stable/1834836</t>
  </si>
  <si>
    <t>S 22</t>
  </si>
  <si>
    <t>T</t>
  </si>
  <si>
    <t>Barke 12</t>
  </si>
  <si>
    <t>G. Vasquez Barke</t>
  </si>
  <si>
    <t>BACALAR EN EL SIGLO XVII</t>
  </si>
  <si>
    <t>http://ciesas.repositorioinstitucional.mx/jspui/handle/1015/761</t>
  </si>
  <si>
    <t>S 23</t>
  </si>
  <si>
    <t>Barke 16</t>
  </si>
  <si>
    <t>Los poderes y los hombres</t>
  </si>
  <si>
    <t>http://ciesas.repositorioinstitucional.mx/jspui/handle/1015/336</t>
  </si>
  <si>
    <t>S 24</t>
  </si>
  <si>
    <t>Barlaeus</t>
  </si>
  <si>
    <t>Rerum per octennium in Brasilia et alibi nuper gestarum sub praefectura J. Mauritii, Nassoviae, 1647</t>
  </si>
  <si>
    <t>Amsterdam</t>
  </si>
  <si>
    <t>Barlaeus/Naber = Trans. and ed. S. P. l'Honoré Naber, Kaspar van Baerle. Nederlandsch Brazilië onder het bewind van Johan Maurits, grave van Nassau. 's-Gravenhage, 1923.</t>
  </si>
  <si>
    <t>https://gallica.bnf.fr/ark:/12148/btv1b8556547p</t>
  </si>
  <si>
    <t>S 25</t>
  </si>
  <si>
    <t>Baudot</t>
  </si>
  <si>
    <t>G. Baudot</t>
  </si>
  <si>
    <t>Cahiers du monde hispanique et luso-brésilien</t>
  </si>
  <si>
    <t>Dissidences indiennes et complicités flibustières dans le Yucatán du XVII e siècle</t>
  </si>
  <si>
    <t>http://ezp-prod1.hul.harvard.edu/login?url=https://www.jstor.org/stable/40852876</t>
  </si>
  <si>
    <t>S 26</t>
  </si>
  <si>
    <t>Bechtold</t>
  </si>
  <si>
    <t>T. Bechtold, R. Mussak</t>
  </si>
  <si>
    <t>Handbook of Natural Colorants</t>
  </si>
  <si>
    <t>Chippenham</t>
  </si>
  <si>
    <t>file:///Users/angelnavidad/Downloads/(Wiley%20series%20in%20renewable%20resources)%20Thomas%20Bechtold,%20Rita%20Mussak%20-%20Handbook%20of%20natural%20colorants-Wiley%20(2009).pdf</t>
  </si>
  <si>
    <t>S 27</t>
  </si>
  <si>
    <t>Bel G</t>
  </si>
  <si>
    <t>Gazette</t>
  </si>
  <si>
    <t>Belmopan</t>
  </si>
  <si>
    <t>Belize</t>
  </si>
  <si>
    <t>Gazettes 1861–1975 in CO 127
Gazettes 1976–Present in Archives and Records Service, or in Library Service
Published in Belize City 1861–1973
Gazette notices 1826 to c 1839 in Hon Alm / 1826 to c 1829 in Hon Gazette and Commercial Advertiser / 1838 to c 1841 in Belize Advertiser / 1840 to c 1848 Honduras Observer / 1854 to xxx in Packet Intelligencer</t>
  </si>
  <si>
    <t>S 28</t>
  </si>
  <si>
    <t>Bialuschewski</t>
  </si>
  <si>
    <t>A. Bialuschewski</t>
  </si>
  <si>
    <t>Slaves of the Buccaneers: Mayas in Captivity in the Second Half of the Seventeenth Century</t>
  </si>
  <si>
    <t>https://doi-org.ezp-prod1.hul.harvard.edu/10.1215/00141801-3688359</t>
  </si>
  <si>
    <t>S 29</t>
  </si>
  <si>
    <t>Bialuschewski 20</t>
  </si>
  <si>
    <t>Hispanic American Historical Review</t>
  </si>
  <si>
    <t>Juan Gallardo: A Native American Buccaneer</t>
  </si>
  <si>
    <t>https://doi-org.ezp-prod1.hul.harvard.edu/10.1215/00182168-8178200</t>
  </si>
  <si>
    <t>S 30</t>
  </si>
  <si>
    <t>Bib N Esp MSS/d</t>
  </si>
  <si>
    <t>Manuscritos</t>
  </si>
  <si>
    <t>Biblioteca Nacional de España</t>
  </si>
  <si>
    <t>S 31</t>
  </si>
  <si>
    <t>BL Thomason Tracts E. d</t>
  </si>
  <si>
    <t>Thomason Tracts</t>
  </si>
  <si>
    <t xml:space="preserve">G. K. Fortescue, Catalogue, London : 1908, Link: https://www.bl.uk/collection-guides/thomason-tracts </t>
  </si>
  <si>
    <t>S 32</t>
  </si>
  <si>
    <t>Blaeu</t>
  </si>
  <si>
    <t>Atlas maior, sive, Cosmographia Blaviana : qua solum, salum, cœlum, accuratissime describuntur</t>
  </si>
  <si>
    <t>v2, 6, 10, 11 missing from Harvard</t>
  </si>
  <si>
    <t xml:space="preserve">Harvard: http://id.lib.harvard.edu/alma/990040734920203941/catalog
Erfgoed Leiden en Omstreken: https://www.erfgoedleiden.nl/schatkamer/bladeren-door-blaeu </t>
  </si>
  <si>
    <t>S 33</t>
  </si>
  <si>
    <t>Bolland 1</t>
  </si>
  <si>
    <t>O. N. Bolland, A. Shoman</t>
  </si>
  <si>
    <t>Land in Belize 1765—1871</t>
  </si>
  <si>
    <t>Kingston</t>
  </si>
  <si>
    <t>Jamaica</t>
  </si>
  <si>
    <t>file:///Users/angelnavidad/Downloads/land_in_belize_1765-1871_bolland_and_shoman.pdf</t>
  </si>
  <si>
    <t>S 34</t>
  </si>
  <si>
    <t>Bolland 2</t>
  </si>
  <si>
    <t>O. N. Bolland</t>
  </si>
  <si>
    <t>Formation of a Colonial Society</t>
  </si>
  <si>
    <t>Baltimore</t>
  </si>
  <si>
    <t>https://archive.org/details/formationofcolon0000boll</t>
  </si>
  <si>
    <t>S 35</t>
  </si>
  <si>
    <t>Bolland 75</t>
  </si>
  <si>
    <t>The formation of a colonial society : Belize, from conquest to Crown Colony</t>
  </si>
  <si>
    <t>file:///Users/angelnavidad/Downloads/content-hull_7151a.pdf</t>
  </si>
  <si>
    <t>S 36</t>
  </si>
  <si>
    <t>Bowett</t>
  </si>
  <si>
    <t>A. Bowett</t>
  </si>
  <si>
    <t xml:space="preserve">The english mahogany trade 1700-1793 </t>
  </si>
  <si>
    <t>file:///Users/angelnavidad/Downloads/288218482-3.pdf</t>
  </si>
  <si>
    <t>S 37</t>
  </si>
  <si>
    <t>Bracamonte</t>
  </si>
  <si>
    <t>P. Bracamonte y Sosa</t>
  </si>
  <si>
    <t>La conquista inconclusa de Yucatán : los mayas de la montaña, 1560-1680</t>
  </si>
  <si>
    <t>file:///Users/angelnavidad/Downloads/(Peninsular_%20Estudios)%20Pedro%20Bracamonte%20y%20Sosa%20-%20La%20conquista%20inconclusa%20de%20Yucatán_%20los%20mayas%20de%20la%20montaña,%201560-1680-CIESAS%20(2001).pdf</t>
  </si>
  <si>
    <t>S 38</t>
  </si>
  <si>
    <t>Breuer</t>
  </si>
  <si>
    <t>K. H. Breuer</t>
  </si>
  <si>
    <t xml:space="preserve">Colonies of happenstance: The english settlements in central america, 1525-1787 </t>
  </si>
  <si>
    <t>http://search.proquest.com.ezp-prod1.hul.harvard.edu/dissertations-theses/colonies-happenstance-english-settlements-central/docview/230667983/se-2?accountid=11311</t>
  </si>
  <si>
    <t>S 39</t>
  </si>
  <si>
    <t>Bristow Rep</t>
  </si>
  <si>
    <t>Report Of Joseph L. Bristow Special Panama Railroad Commissioner To The Secretary Of War</t>
  </si>
  <si>
    <t>Gale / World Scholar</t>
  </si>
  <si>
    <t xml:space="preserve">https://worldscholar.gale.com/region/latin-america/MonographsDetailsPage/MonographsDetailsWindow?disableHighlighting=false&amp;displayGroupName=DVI-Monographs&amp;docIndex=1&amp;prodId=LAC&amp;mode=view&amp;limiter=&amp;display-query=TX+Report+Of+Joseph+L.+Bristow+Special+Panama+Railroad+Commissioner+To+The+Secretary+Of+War.+1905&amp;contentModules=&amp;action=e&amp;sortBy=&amp;windowstate=normal&amp;currPage=1&amp;dviSelectedPage=&amp;scanId=&amp;query=TX+Report+Joseph+L.+Bristow+Special+Panama+Railroad+Commissioner+Secretary+War.+1905&amp;search_within_results=&amp;p=LACD&amp;catId=&amp;displayGroups=&amp;documentId=GALE%7CSA5299194852&amp;activityType=BasicSearch&amp;failOverType=&amp;commentary=&amp;source=Bookmark&amp;u=camb55135&amp;jsid=ae0cdd8d308047d5a8955c6b8b44f227# </t>
  </si>
  <si>
    <t>S 40</t>
  </si>
  <si>
    <t>Brown</t>
  </si>
  <si>
    <t>W. Brown</t>
  </si>
  <si>
    <t>Belizean Studies</t>
  </si>
  <si>
    <t>The Mosquito Shore and the Bay of Honduras during the era of the American Revolution</t>
  </si>
  <si>
    <t>S 41</t>
  </si>
  <si>
    <t>BTPJ</t>
  </si>
  <si>
    <t>Board of Trade and Plantations, Journal</t>
  </si>
  <si>
    <t>https://www.british-history.ac.uk/search/series/jrnl-trade-plantations</t>
  </si>
  <si>
    <t>S 42</t>
  </si>
  <si>
    <t>Bulmer</t>
  </si>
  <si>
    <t>B. Bulmer-Thomas, V. Bulmer-Thomas</t>
  </si>
  <si>
    <t>Tempus</t>
  </si>
  <si>
    <t>The Origins of the Belize Settlement</t>
  </si>
  <si>
    <t>file:///Users/angelnavidad/Downloads/326161-Texto%20del%20art%3Fculo-119179-1-10-20161119.pdf</t>
  </si>
  <si>
    <t>S 43</t>
  </si>
  <si>
    <t>Burdon d</t>
  </si>
  <si>
    <t>Archives of British Honduras</t>
  </si>
  <si>
    <t>Lib Service v1: file:///Users/angelnavidad/Downloads/Archives%20of%20British%20Honduras%20Vol.%201,%20From%20the%20earliest%20date%20to%20A.%20D1800.pdf
Lib Service v2: file:///Users/angelnavidad/Downloads/Archives%20of%20British%20Honduras%20Vol.%202,%201801-1840.pdf
Lib Service v3: file:///Users/angelnavidad/Downloads/Archives_of_British_Honduras_From_1841_1.pdf</t>
  </si>
  <si>
    <t>S 44</t>
  </si>
  <si>
    <t>Burke</t>
  </si>
  <si>
    <t>An Account of the European Settlements in America</t>
  </si>
  <si>
    <t>1757</t>
  </si>
  <si>
    <t>Printed for R. and J. Dodsley ...</t>
  </si>
  <si>
    <t>HathiTrust v1: https://hdl.handle.net/2027/nnc2.ark:/13960/t51g2s09x
HathiTrust v2: https://hdl.handle.net/2027/nnc2.ark:/13960/t5q83cw18</t>
  </si>
  <si>
    <t>S 45</t>
  </si>
  <si>
    <t>C 110/152</t>
  </si>
  <si>
    <t>Commercial correspondence and accounts</t>
  </si>
  <si>
    <t>Particularly Brailsford v Peers records [1681–94]</t>
  </si>
  <si>
    <t>S 46</t>
  </si>
  <si>
    <t>Calderon</t>
  </si>
  <si>
    <t>J. A. Calderón Quijano</t>
  </si>
  <si>
    <t xml:space="preserve">Belice 1663 (?)-1821 </t>
  </si>
  <si>
    <t>Seville</t>
  </si>
  <si>
    <t>http://simurg.bibliotecas.csic.es/viewer/image/CSIC000048031/1/</t>
  </si>
  <si>
    <t>S 47</t>
  </si>
  <si>
    <t>Camille</t>
  </si>
  <si>
    <t>M. A. Camille &amp; R. Espejo-Saavedra</t>
  </si>
  <si>
    <t>Yearbook (Conference of Latin Americanist Geographers)</t>
  </si>
  <si>
    <t>Historical Geography of the Belizean Logwood Trade</t>
  </si>
  <si>
    <t>http://ezp-prod1.hul.harvard.edu/login?url=https://www.jstor.org/stable/25765830</t>
  </si>
  <si>
    <t>S 48</t>
  </si>
  <si>
    <t>Cardenas</t>
  </si>
  <si>
    <t>Relación historial eclesiástica de la provincia de Yucatán de la Nueva España, escrita el año de 1639</t>
  </si>
  <si>
    <t>Jones 1</t>
  </si>
  <si>
    <t>= BL Egerton MS 1791</t>
  </si>
  <si>
    <t>S 49</t>
  </si>
  <si>
    <t>Cardona</t>
  </si>
  <si>
    <t>J. M. Cardona Amaya</t>
  </si>
  <si>
    <t xml:space="preserve">Invasiones de corsarios a la Honduras de Felipe IV (1633-1643) </t>
  </si>
  <si>
    <t>Tegucigalpa</t>
  </si>
  <si>
    <t>Honduras</t>
  </si>
  <si>
    <t>https://halshs.archives-ouvertes.fr/halshs-02540842/document</t>
  </si>
  <si>
    <t>S 50</t>
  </si>
  <si>
    <t>Castell</t>
  </si>
  <si>
    <t>A short discoverie of the coasts and continent of America, from the equinoctiall northward, and the adjacent isles</t>
  </si>
  <si>
    <t>Oxford DNB</t>
  </si>
  <si>
    <t>http://search.proquest.com.ezp-prod1.hul.harvard.edu/books/short-discoverie-coasts-continent-america/docview/2240968812/se-2?accountid=11311</t>
  </si>
  <si>
    <t>S 51</t>
  </si>
  <si>
    <t>Castillo</t>
  </si>
  <si>
    <t>Historia verdadera de la conquista de la Nueva España</t>
  </si>
  <si>
    <t>Abridged, translated version by D. Carrasco, The History of the Conquest of New Spain, Albuquerque 2008, Link: file:///Users/angelnavidad/Downloads/David%20Carrasco%20-%20The%20History%20of%20the%20Conquest%20of%20New%20Spain%20by%20Bernal%20Diaz%20del%20Castillo-University%20of%20New%20Mexico%20Press%20(2009).pdf</t>
  </si>
  <si>
    <t xml:space="preserve">http://bdh.bne.es/bnesearch/detalle/bdh0000012937 </t>
  </si>
  <si>
    <t>S 52</t>
  </si>
  <si>
    <t>Catesby</t>
  </si>
  <si>
    <t>Natural History of Carolina, Florida and the Bahama Islands</t>
  </si>
  <si>
    <t>Printed by Benjamin White</t>
  </si>
  <si>
    <t>S 53</t>
  </si>
  <si>
    <t>Cave</t>
  </si>
  <si>
    <t>R. Cave</t>
  </si>
  <si>
    <t>Library Quarterly</t>
  </si>
  <si>
    <t>Printing in Nineteenth-Century Belize</t>
  </si>
  <si>
    <t>http://ezp-prod1.hul.harvard.edu/login?url=https://www.jstor.org/stable/4306599</t>
  </si>
  <si>
    <t>S 54</t>
  </si>
  <si>
    <t>Cave 75</t>
  </si>
  <si>
    <t>Jamaica Journal</t>
  </si>
  <si>
    <t>Printing comes to Jamaica</t>
  </si>
  <si>
    <t>http://ufdc.ufl.edu/UF00090030/00027</t>
  </si>
  <si>
    <t>S 55</t>
  </si>
  <si>
    <t>CDI</t>
  </si>
  <si>
    <t>Colección de documentos inéditos, relativos al descubrimiento, conquista y organización de las antiguas posesiones españolas de América y Oceanía, sacados de los archivos del reino, y muy especial del de las Indias</t>
  </si>
  <si>
    <t>http://id.lib.harvard.edu/alma/99154275040603941/catalog</t>
  </si>
  <si>
    <t>S 56</t>
  </si>
  <si>
    <t>CDIE</t>
  </si>
  <si>
    <t>Colección de documentos inéditos para la historia de España</t>
  </si>
  <si>
    <t xml:space="preserve">112 vols [1842–95] mentioned in some literature /eg Díaz-Trechuelo Spínola 1970 Link: http://search.proquest.com.ezp-prod1.hul.harvard.edu/scholarly-journals/america-en-la-coleccion-de-documentos-ineditos/docview/1300364864/se-2?accountid=11311 </t>
  </si>
  <si>
    <t>http://id.lib.harvard.edu/alma/990072058750203941/catalog</t>
  </si>
  <si>
    <t>S 57</t>
  </si>
  <si>
    <t>Cervera 19</t>
  </si>
  <si>
    <t>A. E. Cervera Molina</t>
  </si>
  <si>
    <t>Península</t>
  </si>
  <si>
    <t>BELIZE AND YUCATAN THROUGH TRAVEL STORIES</t>
  </si>
  <si>
    <t>http://www.revistas.unam.mx/index.php/peninsula/article/view/70001</t>
  </si>
  <si>
    <t>S 58</t>
  </si>
  <si>
    <t>Cervera 20</t>
  </si>
  <si>
    <t>Anuario de Estudios Centroamericanos</t>
  </si>
  <si>
    <t>A BACK AND FORTH JOURNEY. DIALOGUES BETWEEN ALEJANDRO JOSEPH DE GUELLE AND JAMES COOK</t>
  </si>
  <si>
    <t>https://doi.org/10.15517/aeca.v46i0.45040</t>
  </si>
  <si>
    <t>S 59</t>
  </si>
  <si>
    <t>Chalmers</t>
  </si>
  <si>
    <t>R. Chalmers</t>
  </si>
  <si>
    <t>A History of Currency in the British Colonies</t>
  </si>
  <si>
    <t>1893</t>
  </si>
  <si>
    <t>Gale/Making Modern World: https://link.gale.com/apps/doc/U0112205310/MOME?u=camb55135&amp;sid=MOME&amp;xid=212bf46b&amp;pg=1 
HathiTrust: https://hdl.handle.net/2027/uc2.ark:/13960/t12n56b7g</t>
  </si>
  <si>
    <t>S 60</t>
  </si>
  <si>
    <t>Chamberlain</t>
  </si>
  <si>
    <t>R. S. Chamberlain</t>
  </si>
  <si>
    <t>The conquest and colonization of Yucatan, 1517-1550</t>
  </si>
  <si>
    <t>https://hdl.handle.net/2027/txu.059173008409431</t>
  </si>
  <si>
    <t>S 61</t>
  </si>
  <si>
    <t>Charlevoix</t>
  </si>
  <si>
    <t>Histoire de l'Isle espagnole ou de S. Domingue</t>
  </si>
  <si>
    <t>Paris</t>
  </si>
  <si>
    <t>Gallica v1: https://gallica.bnf.fr/ark:/12148/bpt6k6584020m
Gallica v2: https://gallica.bnf.fr/ark:/12148/bpt6k6582990r</t>
  </si>
  <si>
    <t>S 62</t>
  </si>
  <si>
    <t>Churchill</t>
  </si>
  <si>
    <t>A collection of voyages and travels</t>
  </si>
  <si>
    <t>Finamore 72</t>
  </si>
  <si>
    <t>Mosquito Shore voyage in 1699 in v 6, 282–298</t>
  </si>
  <si>
    <t>Gale v 6: https://link.gale.com/apps/doc/CY0105640354/SABN?u=camb55135&amp;sid=SABN&amp;xid=7b583057&amp;pg=1</t>
  </si>
  <si>
    <t>S 63</t>
  </si>
  <si>
    <t>Civil List</t>
  </si>
  <si>
    <t>British Honduras Civil List, 1895–1896</t>
  </si>
  <si>
    <t>Archives and Records Service</t>
  </si>
  <si>
    <t>Burdon 2</t>
  </si>
  <si>
    <t>S 64</t>
  </si>
  <si>
    <t>Clayton</t>
  </si>
  <si>
    <t>Speech of John M. Clayton, of Delaware, delivered in the Senate of the United States on the 8th of March, 1853 : in vindication of the Central American treaty concluded with Great Britain on the 19th of April, 1850</t>
  </si>
  <si>
    <t>Gale / Sabin Americana</t>
  </si>
  <si>
    <t xml:space="preserve">https://link.gale.com/apps/doc/CY0104293458/SABN?u=camb55135&amp;sid=SABN&amp;xid=1d289d88&amp;pg=14 </t>
  </si>
  <si>
    <t>S 65</t>
  </si>
  <si>
    <t>CO d/d</t>
  </si>
  <si>
    <t>Records of the Colonial Office, Commonwealth and Foreign and Commonwealth Offices, Empire Marketing Board, and related bodies</t>
  </si>
  <si>
    <t xml:space="preserve">Hon Blue Books in xxx cited BB y
TNA Kew Catalogue, Link: https://discovery.nationalarchives.gov.uk/ </t>
  </si>
  <si>
    <t>S 66</t>
  </si>
  <si>
    <t>Cockburn</t>
  </si>
  <si>
    <t xml:space="preserve">The unfortunate Englishmen, or, A faithful narrative of the distresses and adventures of John Cockburn, and five other English mariners ... who were taken by a Spanish guarda costa in the John and Ann, Edward Burt, master, and set on shore at a place call'd Porto-Cavallo ... </t>
  </si>
  <si>
    <t>https://link.gale.com/apps/doc/CY0101299426/SABN?u=camb55135&amp;sid=SABN&amp;xid=cb833230</t>
  </si>
  <si>
    <t>S 67</t>
  </si>
  <si>
    <t>A journey over land, from the Gulf of Honduras to the great South-Sea. Performed by John Cockburn, and five other Englishmen, viz. Thomas Rounce, Richard Banister, John Holland, Thomas Robinson, and John Ballman; Who were taken by a Spanish Guarda-Costa, in the John and Jane, Edward Burt Master, and set on Shoar at a Place called Forto-Cavalo, naked and wounded, as mentioned in several News-Papers of October, 1731. Containing, Variety of extraordinary Distresses and Adventures, and some New and Useful Discoveries of the Inland of those almost unknown Parts of America: As also, An exact Account of the Manners, Customs, and Behaviour of the several Indians inhabiting a Tract of Land of 2400 Miles; particularly of their Dispositions towards the Spaniards and English. To which is added, a curious piece, written in the reign of King James I. and never before printed, intitled, A brief discoverye of some things best worth noteinge in the travells of Nicholas Withington, a Factor in the East-Indiase</t>
  </si>
  <si>
    <t>London : printed for C. Rivington, at the Bible and Crown in St. Paul's Church yard, M.DCC.XXXV. [1735</t>
  </si>
  <si>
    <t>https://link.gale.com/apps/doc/CW0102436627/ECCO?u=camb55135&amp;sid=ECCO&amp;xid=807437e6&amp;pg=1</t>
  </si>
  <si>
    <t>S 68</t>
  </si>
  <si>
    <t>Cogolludo</t>
  </si>
  <si>
    <t>Historia de Yucathan</t>
  </si>
  <si>
    <t>Gallica: https://gallica.bnf.fr/ark:/12148/bpt6k829446
Gale/Sabin: https://link.gale.com/apps/doc/CY0102936949/SABN?u=camb55135&amp;sid=SABN&amp;xid=fbdf1b13</t>
  </si>
  <si>
    <t>S 69</t>
  </si>
  <si>
    <t>CONTRATACION,a</t>
  </si>
  <si>
    <t>legajos</t>
  </si>
  <si>
    <t>Casa de la Contratación</t>
  </si>
  <si>
    <t>Archivo General de Indias</t>
  </si>
  <si>
    <t>PARES</t>
  </si>
  <si>
    <t>S 70</t>
  </si>
  <si>
    <t>Contreras</t>
  </si>
  <si>
    <t>A. C. Contreras Sanchez</t>
  </si>
  <si>
    <t>Historia Mexicana</t>
  </si>
  <si>
    <t>El palo de tinte, motivo de un conflicto entre dos naciones</t>
  </si>
  <si>
    <t>https://historiamexicana.colmex.mx/index.php/RHM/article/view/2034</t>
  </si>
  <si>
    <t>S 71</t>
  </si>
  <si>
    <t>Cook</t>
  </si>
  <si>
    <t>Remarks on a passage from the River Balise, in the Bay of Honduras, to Merida; the Capital of the Province of jucatan, In the Spanish West Indies</t>
  </si>
  <si>
    <t>https://link.gale.com/apps/doc/CW0125214000/ECCO?u=camb55135&amp;sid=ECCO&amp;xid=5b3033ca&amp;pg=1</t>
  </si>
  <si>
    <t>S 72</t>
  </si>
  <si>
    <t>Correa</t>
  </si>
  <si>
    <t>C. Correa Angulo, A. Ramírez Romero</t>
  </si>
  <si>
    <t>Central American membership: Belize among neighbouring countries</t>
  </si>
  <si>
    <t>https://doi.org/10.15517/aeca.v46i0.45027</t>
  </si>
  <si>
    <t>S 73</t>
  </si>
  <si>
    <t>Coxe</t>
  </si>
  <si>
    <t>Memoirs of the kings of Spain of the House of Bourbon, from the accession of Philip V. to the death of Charles III. 1700 to 1788. Drawn from the original and unpublished documents</t>
  </si>
  <si>
    <t>First ed in 3 vols / Second ed 1815 in 5 vols / Sp ed 1846–47 in 4 vols Link v 1: https://www.google.com/books/edition/_/j02dtXJSvHgC?hl=en&amp;gbpv=1</t>
  </si>
  <si>
    <t>http://nrs.harvard.edu/urn-3:HUL.FIG:004500016</t>
  </si>
  <si>
    <t>S 74</t>
  </si>
  <si>
    <t>CP d</t>
  </si>
  <si>
    <t>Command Papers</t>
  </si>
  <si>
    <t>ProQuest / UK Parliamentary Papers</t>
  </si>
  <si>
    <t>Also cited C. / Cd. / Cmd. / Cmnd. / Cm.
Unnumbered papers excluded
Place of publication assumed</t>
  </si>
  <si>
    <t>https://parlipapers-proquest-com.ezp-prod1.hul.harvard.edu/parlipapers/search/basic/hcppbasicsearch?accountid=11311</t>
  </si>
  <si>
    <t>S 75</t>
  </si>
  <si>
    <t>Craton</t>
  </si>
  <si>
    <t>M. Craton</t>
  </si>
  <si>
    <t>Testing the chains: resistance to slavery in the British West Indies</t>
  </si>
  <si>
    <t>Ithaca</t>
  </si>
  <si>
    <t>https://hdl-handle-net.ezp-prod1.hul.harvard.edu/2027/heb.04568</t>
  </si>
  <si>
    <t>S 76</t>
  </si>
  <si>
    <t>Crowe</t>
  </si>
  <si>
    <t>The gospel in Central America; containing a sketch of the country, physical and geographical, historical and political, moral and religious: a history of the Baptist mission in British Honduras, and of the introduction of the Bible into the Spanish American republic of Guatemala</t>
  </si>
  <si>
    <t>https://www.google.com/books/edition/The_Gospel_in_Central_America/bbfvrEZZYa4C?hl=en&amp;gbpv=1&amp;printsec=frontcover</t>
  </si>
  <si>
    <t>S 77</t>
  </si>
  <si>
    <t>CSPC</t>
  </si>
  <si>
    <t>Calendar of State Papers, Colonial, America and West Indies</t>
  </si>
  <si>
    <t>https://www-british-history-ac-uk.ezp-prod1.hul.harvard.edu/search/series/cal-state-papers--colonial--america-west-indies</t>
  </si>
  <si>
    <t>S 78</t>
  </si>
  <si>
    <t>CUBA,a</t>
  </si>
  <si>
    <t>Papeles de Cuba</t>
  </si>
  <si>
    <t>S 79</t>
  </si>
  <si>
    <t>CUST d/d</t>
  </si>
  <si>
    <t>Records of the Boards of Customs, Excise, and Customs and Excise, and HM Revenue and Customs</t>
  </si>
  <si>
    <t>S 80</t>
  </si>
  <si>
    <t>Dampier</t>
  </si>
  <si>
    <t>Voyages</t>
  </si>
  <si>
    <t>= A new voyage around the world [London : Printed for James Knapton ..., 1697], Voyages and Discoveries [1699]
First edition of Voyages and Discoveries 1699 not located</t>
  </si>
  <si>
    <t>ProQuest/EEBO v1: http://search.proquest.com.ezp-prod1.hul.harvard.edu/books/new-voyage-around-world-describing-particularly/docview/2240952603/se-2?accountid=11311
ProQuest/EEBO v2: http://search.proquest.com.ezp-prod1.hul.harvard.edu/books/voyages-descriptions-three-parts-which-is-added/docview/2264207852/se-2?accountid=11311
Harvard v2: https://nrs.harvard.edu/urn-3:DOAK.RESLIB:24900314</t>
  </si>
  <si>
    <t>S 81</t>
  </si>
  <si>
    <t>Dapson</t>
  </si>
  <si>
    <t>R. Dapson, C. Bain</t>
  </si>
  <si>
    <t>Biotechnic and histochemistry</t>
  </si>
  <si>
    <t>Brazilwood, sappanwood, brazilin and the red dye brazilein</t>
  </si>
  <si>
    <t>http://ezp-prod1.hul.harvard.edu/login?url=http://search.ebscohost.com/login.aspx?direct=true&amp;db=aph&amp;AN=108394375&amp;site=ehost-live&amp;scope=site</t>
  </si>
  <si>
    <t>S 82</t>
  </si>
  <si>
    <t>Davis</t>
  </si>
  <si>
    <t>R. Davis</t>
  </si>
  <si>
    <t>Economic History Review</t>
  </si>
  <si>
    <t>English Foreign Trade, 1660-1700</t>
  </si>
  <si>
    <t>http://ezp-prod1.hul.harvard.edu/login?url=https://www.jstor.org/stable/2591619</t>
  </si>
  <si>
    <t>S 83</t>
  </si>
  <si>
    <t>Dawson</t>
  </si>
  <si>
    <t>F. G. Dawson</t>
  </si>
  <si>
    <t>William Pitt’s Settlement at Black River on the Mosquito Shore: A Challenge to Spain in Central America, 1732-87</t>
  </si>
  <si>
    <t>https://doi-org.ezp-prod1.hul.harvard.edu/10.1215/00182168-63.4.677</t>
  </si>
  <si>
    <t>S 84</t>
  </si>
  <si>
    <t>DHY</t>
  </si>
  <si>
    <t>Documentos para la historia de Yucatán</t>
  </si>
  <si>
    <t>Gerhard xi</t>
  </si>
  <si>
    <t>Recopilados por France V. Scholes y publicados por Carlos R. Menéndez</t>
  </si>
  <si>
    <t>S 85</t>
  </si>
  <si>
    <t>Dobson</t>
  </si>
  <si>
    <t>N. Dobson</t>
  </si>
  <si>
    <t>A History of Belize</t>
  </si>
  <si>
    <t>S 86</t>
  </si>
  <si>
    <t>Downey</t>
  </si>
  <si>
    <t>S. S. Downey</t>
  </si>
  <si>
    <t>Q'eqchi' Maya Swidden Agriculture, Settlement History, and Colonial Enterprise in Modern Belize</t>
  </si>
  <si>
    <t>https://doi-org.ezp-prod1.hul.harvard.edu/10.1215/00141801-3135338</t>
  </si>
  <si>
    <t>S 87</t>
  </si>
  <si>
    <t>Dunn</t>
  </si>
  <si>
    <t>Guatimala, or the Republic of Central America, in 1827-8 : being sketches and memorandums made during a twelve-months' residence</t>
  </si>
  <si>
    <t>https://www.google.com/books/edition/Guatimala_Or_the_Republic_of_Central_Ame/y3VHAAAAYAAJ?hl=en</t>
  </si>
  <si>
    <t>S 88</t>
  </si>
  <si>
    <t>Duro</t>
  </si>
  <si>
    <t>Armada española desde la unión de los reinos de Castilla y de León</t>
  </si>
  <si>
    <t>Attributed to Cesáreo Fernández Duro</t>
  </si>
  <si>
    <t>S 89</t>
  </si>
  <si>
    <t>Dutt</t>
  </si>
  <si>
    <t>R. Dutt</t>
  </si>
  <si>
    <t>Empire on Edge : The British Struggle for Order in Belize during Yucatan's Caste War, 1847—1901</t>
  </si>
  <si>
    <t>Intro: file:///Users/angelnavidad/Downloads/introduction.pdf</t>
  </si>
  <si>
    <t>S 90</t>
  </si>
  <si>
    <t>Dutt 17</t>
  </si>
  <si>
    <t>Americas</t>
  </si>
  <si>
    <t>Business As Usual: Maya and Merchants on Yucatán-Belize border at the Onset of the Caste War</t>
  </si>
  <si>
    <t>https://www-cambridge-org.ezp-prod1.hul.harvard.edu/core/services/aop-cambridge-core/content/view/CF045E93489A07D590188BD66D1EAB63/S0003161517000086a.pdf/div-class-title-business-as-usual-span-class-italic-maya-and-merchants-on-yucatan-belize-border-at-the-onset-of-the-caste-war-span-div.pdf</t>
  </si>
  <si>
    <t>S 91</t>
  </si>
  <si>
    <t>Dutt 19</t>
  </si>
  <si>
    <t>Loyal Subjects at Empire's Edge: Hispanics in the Vision of a Belizean Colonial Nation, 1882–1898</t>
  </si>
  <si>
    <t>https://doi-org.ezp-prod1.hul.harvard.edu/10.1215/00182168-7287962</t>
  </si>
  <si>
    <t>S 92</t>
  </si>
  <si>
    <t>ECCACAC</t>
  </si>
  <si>
    <t>Brief statement, supported by original documents, of the important grants conceded to the Eastern Coast of Central America Commercial and Agricultural Company by the State of Guatemala</t>
  </si>
  <si>
    <t>Gale / Making of the Modern World</t>
  </si>
  <si>
    <t>https://link.gale.com/apps/doc/U0105696622/MOME?u=camb55135&amp;sid=MOME&amp;xid=7e4b2aed</t>
  </si>
  <si>
    <t>S 93</t>
  </si>
  <si>
    <t>Edwards</t>
  </si>
  <si>
    <t>The History, Civil and Commercial, of the British Colonies in the West Indies</t>
  </si>
  <si>
    <t>Printed for John Stockdale</t>
  </si>
  <si>
    <t>Gale/ECCO v1: https://link.gale.com/apps/doc/CW0103748193/ECCO?u=camb55135&amp;sid=ECCO&amp;xid=ed813523
Gale/ECCO v2: https://link.gale.com/apps/doc/CW0103748733/ECCO?u=camb55135&amp;sid=ECCO&amp;xid=d31d617d</t>
  </si>
  <si>
    <t>S 94</t>
  </si>
  <si>
    <t>Egerton MS</t>
  </si>
  <si>
    <t>Egerton Manuscripts</t>
  </si>
  <si>
    <t>S 95</t>
  </si>
  <si>
    <t>Elliott</t>
  </si>
  <si>
    <t>P. Elliott-Wright</t>
  </si>
  <si>
    <t xml:space="preserve">The officers of the irish brigade and the british army, 1789-98 </t>
  </si>
  <si>
    <t>http://search.proquest.com.ezp-prod1.hul.harvard.edu/dissertations-theses/officers-irish-brigade-british-army-1789-98/docview/301519802/se-2?accountid=11311</t>
  </si>
  <si>
    <t>S 96</t>
  </si>
  <si>
    <t>ESCRIBANIA,a</t>
  </si>
  <si>
    <t>Escribanía de Cámara de Justicia</t>
  </si>
  <si>
    <t>S 97</t>
  </si>
  <si>
    <t>EST, d</t>
  </si>
  <si>
    <t>Secretaría de Estado</t>
  </si>
  <si>
    <t>Archivo General de Simancas</t>
  </si>
  <si>
    <t>Valladolid</t>
  </si>
  <si>
    <t>AGS Guía del Investigador</t>
  </si>
  <si>
    <t>AGS Guía del Investigador Link: file:///Users/angelnavidad/Downloads/guia-del-investigador.pdf</t>
  </si>
  <si>
    <t>S 98</t>
  </si>
  <si>
    <t>ESTADO,d</t>
  </si>
  <si>
    <t>Estado</t>
  </si>
  <si>
    <t>S 99</t>
  </si>
  <si>
    <t>Evans</t>
  </si>
  <si>
    <t>D. K. Evans</t>
  </si>
  <si>
    <t>A Brief History of the Bay Islands</t>
  </si>
  <si>
    <t>http://aboututila.com/UtilaInfo/Historical/David-Evans-Brief-History.htm</t>
  </si>
  <si>
    <t>S 100</t>
  </si>
  <si>
    <t>Exquemeling</t>
  </si>
  <si>
    <t>De Americaensche zee-roovers</t>
  </si>
  <si>
    <t>https://link.gale.com/apps/doc/CY0103030375/SABN?u=camb55135&amp;sid=SABN&amp;xid=b83ad9b2
English translation: https://www.gutenberg.org/dirs/2/6/6/9/26690/26690-h/26690-h.htm</t>
  </si>
  <si>
    <t>S 101</t>
  </si>
  <si>
    <t>Fancourt</t>
  </si>
  <si>
    <t>C. S. J. Fancourt</t>
  </si>
  <si>
    <t>The history of Yucatan, from its discovery to the close of the seventeenth century</t>
  </si>
  <si>
    <t>1854</t>
  </si>
  <si>
    <t>Gale/Sabin Americana: https://link.gale.com/apps/doc/CY0100004060/SABN?u=camb55135&amp;sid=SABN&amp;xid=783b6f0e&amp;pg=1
Google: https://www.google.com/books/edition/The_History_of_Yucatan/LOTgaZN4LPYC?hl=en&amp;gbpv=1&amp;printsec=frontcover</t>
  </si>
  <si>
    <t>S 102</t>
  </si>
  <si>
    <t>FCO d/d</t>
  </si>
  <si>
    <t>Records of the Foreign and Commonwealth Office and predecessors</t>
  </si>
  <si>
    <t>S 103</t>
  </si>
  <si>
    <t>Ferguson</t>
  </si>
  <si>
    <t>M. Ferguson, P. Pelayo, N. Encalada</t>
  </si>
  <si>
    <t>A History of Slavery &amp; Emancipation in Belize</t>
  </si>
  <si>
    <t>https://ambergriscaye.com/photogallery/art/Slavery-and-Emancipation-in-Bz-by-ISCR-NICH.pdf</t>
  </si>
  <si>
    <t>S 104</t>
  </si>
  <si>
    <t>Fernandez</t>
  </si>
  <si>
    <t>C. Fernández Duro</t>
  </si>
  <si>
    <t>Disquisiciones nauticas</t>
  </si>
  <si>
    <t>1876</t>
  </si>
  <si>
    <t>http://id.lib.harvard.edu/alma/990048821940203941/catalog</t>
  </si>
  <si>
    <t>S 105</t>
  </si>
  <si>
    <t>Ferreira</t>
  </si>
  <si>
    <t>E. S. B. Ferreira, A. N. Hulme, H. McNab, A. Quye</t>
  </si>
  <si>
    <t>Chemical Society Reviews</t>
  </si>
  <si>
    <t>The natural constituents of historical textile dyes</t>
  </si>
  <si>
    <t>https://doi-org.ezp-prod1.hul.harvard.edu/10.1039/B305697J</t>
  </si>
  <si>
    <t>S 106</t>
  </si>
  <si>
    <t>Finamore</t>
  </si>
  <si>
    <t>D. R. Finamore</t>
  </si>
  <si>
    <t>Sailors and slaves on the wood-cutting frontier: Archaeology of the British Bay Settlement, Belize</t>
  </si>
  <si>
    <t>file:///Users/angelnavidad/Downloads/Sailors_and_slaves_on_the_wood.pdf</t>
  </si>
  <si>
    <t>S 107</t>
  </si>
  <si>
    <t>Fischbeck</t>
  </si>
  <si>
    <t>S. L. Fischbeck</t>
  </si>
  <si>
    <t>Agricultural Terrace Productivity in the Maya Lowlands of Belize</t>
  </si>
  <si>
    <t>http://citeseerx.ist.psu.edu/viewdoc/download?doi=10.1.1.580.5403&amp;rep=rep1&amp;type=pdf</t>
  </si>
  <si>
    <t>S 108</t>
  </si>
  <si>
    <t>FO d/d</t>
  </si>
  <si>
    <t>Records created or inherited by the Foreign Office</t>
  </si>
  <si>
    <t>S 109</t>
  </si>
  <si>
    <t>Forbes</t>
  </si>
  <si>
    <t>S. Forbes</t>
  </si>
  <si>
    <t>E. W. Williams</t>
  </si>
  <si>
    <t>The Baymen of Belize and how they wrested British Honduras from the Spaniards</t>
  </si>
  <si>
    <t>https://ufdc.ufl.edu/UF00095345/00001</t>
  </si>
  <si>
    <t>S 110</t>
  </si>
  <si>
    <t>FSP</t>
  </si>
  <si>
    <t>British and Foreign State Papers</t>
  </si>
  <si>
    <t>http://id.lib.harvard.edu/alma/99154275019103941/catalog</t>
  </si>
  <si>
    <t>S 111</t>
  </si>
  <si>
    <t>Gabbert</t>
  </si>
  <si>
    <t>W. Gabbert</t>
  </si>
  <si>
    <t>“God Save the King of the Mosquito Nation!” Indigenous Leaders on the Fringe of the Spanish Empire</t>
  </si>
  <si>
    <t>https://doi-org.ezp-prod1.hul.harvard.edu/10.1215/00141801-3325406</t>
  </si>
  <si>
    <t>S 112</t>
  </si>
  <si>
    <t>Gage</t>
  </si>
  <si>
    <t>The English-American, his travail by sea and land</t>
  </si>
  <si>
    <t>http://search.proquest.com.ezp-prod1.hul.harvard.edu/books/english-american-his-travail-sea-land-new-survey/docview/2248525331/se-2?accountid=11311</t>
  </si>
  <si>
    <t>S 113</t>
  </si>
  <si>
    <t>GC a</t>
  </si>
  <si>
    <t>Grand Court of Assize</t>
  </si>
  <si>
    <t>Inc Summary Courts in earlier vols /Burdon 1</t>
  </si>
  <si>
    <t>S 114</t>
  </si>
  <si>
    <t>Genkins</t>
  </si>
  <si>
    <t>D. Genkins</t>
  </si>
  <si>
    <t>Entangled Empires: Anglo-Spanish Competition in the Seventeenth-Century Caribbean</t>
  </si>
  <si>
    <t>https://ir.vanderbilt.edu/bitstream/handle/1803/13282/Genkins_dissertation_final.pdf?sequence=1</t>
  </si>
  <si>
    <t>S 115</t>
  </si>
  <si>
    <t>Gerhard</t>
  </si>
  <si>
    <t>P. Gerhard</t>
  </si>
  <si>
    <t>The Southeast Frontier of New Spain</t>
  </si>
  <si>
    <t>file:///Users/angelnavidad/Downloads/Peter%20Gerhard%20-%20The%20Southeast%20Frontier%20of%20New%20Spain-University%20of%20Oklahoma%20Press%20(1993).pdf</t>
  </si>
  <si>
    <t>S 116</t>
  </si>
  <si>
    <t>Gibbs</t>
  </si>
  <si>
    <t>A. R. Gibbs</t>
  </si>
  <si>
    <t>British Honduras: an historical and descriptive account of the colony from its settlement, 1670</t>
  </si>
  <si>
    <t>Readex/Afro-Americana: https://docs-newsbank-com.ezp-prod1.hul.harvard.edu/openurl?ctx_ver=z39.88-2004&amp;rft_id=info:sid/iw.newsbank.com:EAIX&amp;rft_val_format=info:ofi/fmt:kev:mtx:ctx&amp;rft_dat=147E02AD710C6198&amp;svc_dat=Evans:eaidoc&amp;req_dat=B425E5B32E784515BC5AAA87BC16A340
Google: file:///Users/angelnavidad/Downloads/British_Honduras.pdf</t>
  </si>
  <si>
    <t>S 117</t>
  </si>
  <si>
    <t>Gonzalez</t>
  </si>
  <si>
    <t>N. L. Gonzalez</t>
  </si>
  <si>
    <t>Nieuwe West-Indische Gids / New West Indian Guide</t>
  </si>
  <si>
    <t>NEW EVIDENCE ON THE ORIGIN OF THE BLACK CARIB: WITH THOUGHTS ON THE MEANING OF TRADITION</t>
  </si>
  <si>
    <t>http://ezp-prod1.hul.harvard.edu/login?url=https://www.jstor.org/stable/41849126</t>
  </si>
  <si>
    <t>S 118</t>
  </si>
  <si>
    <t>C. C. Goslinga</t>
  </si>
  <si>
    <t>The Dutch in the Caribbean</t>
  </si>
  <si>
    <t>Assen</t>
  </si>
  <si>
    <t>1971 edition: file:///Users/angelnavidad/Downloads/Cornelius%20Ch.%20Goslinga%20-%20The%20Dutch%20in%20the%20Caribbean%20and%20on%20the%20Wild%20Coast%201580-1680-Koninklijke%20Van%20Gorcum%20&amp;%20Comp.%20N.V.%20(1971).pdf
2017 edition: file:///Users/angelnavidad/Downloads/9781947372726_Goslinga.pdf</t>
  </si>
  <si>
    <t>S 119</t>
  </si>
  <si>
    <t>Graham</t>
  </si>
  <si>
    <t>E. Graham</t>
  </si>
  <si>
    <t>Maya Christians and Their Churches in Sixteenth-Century Belize</t>
  </si>
  <si>
    <t>Gainesville</t>
  </si>
  <si>
    <t>https://muse-jhu-edu.ezp-prod1.hul.harvard.edu/book/17957</t>
  </si>
  <si>
    <t>S 120</t>
  </si>
  <si>
    <t>E. Graham, D. M. Pendergast, G. D. Jones</t>
  </si>
  <si>
    <t>Science</t>
  </si>
  <si>
    <t>On the Fringes of Conquest: Maya-Spanish Contact in Colonial Belize</t>
  </si>
  <si>
    <t>http://search.proquest.com.ezp-prod1.hul.harvard.edu/scholarly-journals/on-fringe-conquest-maya-spanish-contact-colonial/docview/213534015/se-2?accountid=11311</t>
  </si>
  <si>
    <t>S 121</t>
  </si>
  <si>
    <t>Gregg</t>
  </si>
  <si>
    <t>A. R. Gregg</t>
  </si>
  <si>
    <t>British Honduras</t>
  </si>
  <si>
    <t>London, H.M.S.O., 1968.</t>
  </si>
  <si>
    <t>Cap 10: file:///Users/angelnavidad/Downloads/1ARGreggBritishHonduras10.pdf</t>
  </si>
  <si>
    <t>S 122</t>
  </si>
  <si>
    <t>Grunewald</t>
  </si>
  <si>
    <t>D. Grunewald</t>
  </si>
  <si>
    <t>Caribbean Studies</t>
  </si>
  <si>
    <t>The Anglo-Guatemalan Dispute over British Honduras</t>
  </si>
  <si>
    <t>http://ezp-prod1.hul.harvard.edu/login?url=https://www.jstor.org/stable/25611880</t>
  </si>
  <si>
    <t>S 123</t>
  </si>
  <si>
    <t>Guatemala DNB</t>
  </si>
  <si>
    <t>Diccionario histórico biográfico de Guatemala</t>
  </si>
  <si>
    <t>http://www.fundacionhcg.org/libros/dhbg/</t>
  </si>
  <si>
    <t>S 124</t>
  </si>
  <si>
    <t>GUATEMALA,a</t>
  </si>
  <si>
    <t>Audiencia de Guatemala</t>
  </si>
  <si>
    <t xml:space="preserve">PARES Link: http://pares.mcu.es/ParesBusquedas20/catalogo/search </t>
  </si>
  <si>
    <t>S 125</t>
  </si>
  <si>
    <t>Haefkens</t>
  </si>
  <si>
    <t>Centraal Amerika : uit een geschiedkundig, aardrijkskundig en statistiek oogpunt beschouwd</t>
  </si>
  <si>
    <t>Dordrecht</t>
  </si>
  <si>
    <t>Barke 16 182</t>
  </si>
  <si>
    <t>Sp edition by Theodora J. M. van Lottum, Guatemala, Editorial Universitaria, 1969</t>
  </si>
  <si>
    <t>Dutch: https://www.google.com/books/edition/Centraal_Amerika/QEwCAAAAYAAJ?hl=en&amp;gbpv=1&amp;printsec=frontcover</t>
  </si>
  <si>
    <t>S 126</t>
  </si>
  <si>
    <t>Hanna</t>
  </si>
  <si>
    <t>M. G. Hanna</t>
  </si>
  <si>
    <t>Pirate Nests and the Rise of the British Empire, 1570-1740</t>
  </si>
  <si>
    <t>Chapel Hill</t>
  </si>
  <si>
    <t>https://muse-jhu-edu.ezp-prod1.hul.harvard.edu/book/44065/</t>
  </si>
  <si>
    <t>S 127</t>
  </si>
  <si>
    <t>Hansard</t>
  </si>
  <si>
    <t>Hansard’s Parliamentary Debates</t>
  </si>
  <si>
    <t>UK Parliament</t>
  </si>
  <si>
    <t>https://hansard.parliament.uk</t>
  </si>
  <si>
    <t>S 128</t>
  </si>
  <si>
    <t>Haring</t>
  </si>
  <si>
    <t>C. H. Haring</t>
  </si>
  <si>
    <t>Buccaneers in the West Indies in the Seventeenth Century</t>
  </si>
  <si>
    <t>http://www.gutenberg.org/ebooks/19139</t>
  </si>
  <si>
    <t>S 129</t>
  </si>
  <si>
    <t>Harlow</t>
  </si>
  <si>
    <t xml:space="preserve">Camden Miscellany, volume XIII, The voyages of Captain William Jackson, 1642-5  
</t>
  </si>
  <si>
    <t>RHS Catalogue</t>
  </si>
  <si>
    <t xml:space="preserve">= Camden Third Series, volume XXXIV /RHS Catalogue Link: https://royalhistsoc.org/publications/camden-series/ </t>
  </si>
  <si>
    <t>file:///Users/angelnavidad/Downloads/harlow1924.pdf</t>
  </si>
  <si>
    <t>S 130</t>
  </si>
  <si>
    <t>Harris</t>
  </si>
  <si>
    <t>J. D. Harris</t>
  </si>
  <si>
    <t>A summer on the borders of the Caribbean Sea</t>
  </si>
  <si>
    <t>New York</t>
  </si>
  <si>
    <t>1860</t>
  </si>
  <si>
    <t>Gutenberg: http://www.gutenberg.org/files/53418/53418-h/53418-h.htm
HathiTrust: https://hdl.handle.net/2027/loc.ark:/13960/t6155db19</t>
  </si>
  <si>
    <t>S 131</t>
  </si>
  <si>
    <t>HC d</t>
  </si>
  <si>
    <t>House of Commons Papers</t>
  </si>
  <si>
    <t>Place of publication assumed</t>
  </si>
  <si>
    <t>S 132</t>
  </si>
  <si>
    <t>Henderson</t>
  </si>
  <si>
    <t>An account of the British settlement of Honduras : being a view of its commercial and agricultural resources, soil, climate, natural history, &amp;c. : to which are added, sketches of the manners and customs of the Mosquito Indians, preceded by the journal of a voyage to the Mosquito shore ...</t>
  </si>
  <si>
    <t>1809</t>
  </si>
  <si>
    <t>https://link.gale.com/apps/doc/CY0102004169/SABN?u=camb55135&amp;sid=SABN&amp;xid=76d2c636</t>
  </si>
  <si>
    <t>S 133</t>
  </si>
  <si>
    <t>Herrera</t>
  </si>
  <si>
    <t xml:space="preserve">Historia general de los hechos de los castellanos en las islas i tierra firme del mar oceano </t>
  </si>
  <si>
    <t>1730 edition in 8 vols at Gale/Sabin Americana</t>
  </si>
  <si>
    <t>Gale/Sabin Americana v1: https://link.gale.com/apps/doc/CY0111567515/SABN?u=camb55135&amp;sid=SABN&amp;xid=3acb195c</t>
  </si>
  <si>
    <t>S 134</t>
  </si>
  <si>
    <t>Hoggarth</t>
  </si>
  <si>
    <t>J. A. Hoggarth, M. Restall, J. W. Wood, D. J. Kennett</t>
  </si>
  <si>
    <t>Current Anthropology</t>
  </si>
  <si>
    <t>Drought and Its Demographic Effects in the Maya Lowlands</t>
  </si>
  <si>
    <t>https://doi.org/10.1086/690046</t>
  </si>
  <si>
    <t>S 135</t>
  </si>
  <si>
    <t>Hon Alm</t>
  </si>
  <si>
    <t>Honduras Almanack</t>
  </si>
  <si>
    <t>1826 Extract Link: https://infoweb-newsbank-com.ezp-prod1.hul.harvard.edu/apps/readex/doc?p=EANX&amp;docref=image/v2%3A145EB27AE90296CD%40EANX-14CA6E8DB2A50AC8%402389038-14CA67053AA11820%403</t>
  </si>
  <si>
    <t>S 136</t>
  </si>
  <si>
    <t>Honestus</t>
  </si>
  <si>
    <t>The profit and loss of Great Britain in the present war with Spain : from July 1739, to July 1741 : in a letter to a friend</t>
  </si>
  <si>
    <t>1741</t>
  </si>
  <si>
    <t>Printed for J. Roberts, ...</t>
  </si>
  <si>
    <t>https://link.gale.com/apps/doc/U0100790139/MOME?u=camb55135&amp;sid=MOME&amp;xid=a90ee074</t>
  </si>
  <si>
    <t>S 137</t>
  </si>
  <si>
    <t>Hussey</t>
  </si>
  <si>
    <t>R. D. Hussey</t>
  </si>
  <si>
    <t>Spanish Reaction to Foreign Aggression in the Caribbean to about 1680</t>
  </si>
  <si>
    <t>http://ezp-prod1.hul.harvard.edu/login?url=https://www.jstor.org/stable/2506623</t>
  </si>
  <si>
    <t>S 138</t>
  </si>
  <si>
    <t>INDIFERENTE,a</t>
  </si>
  <si>
    <t>Indiferente General</t>
  </si>
  <si>
    <t>S 139</t>
  </si>
  <si>
    <t>Jam Act d y</t>
  </si>
  <si>
    <t>Acts of Assembly, passed in the island of Jamaica</t>
  </si>
  <si>
    <t>Inc 1681 to 1737 by John Baskett / 1681 to 1754 for Curtis Brett and Co. / 1681 to 1768 by Lowry and Sherlock / 1770 to 1783 for James Jones by Lewis and Eberall / 1681 to 1769 by Alexander Aikman, in 2 vols / 1784 to 1788 by Alexander Aikman</t>
  </si>
  <si>
    <t>S 140</t>
  </si>
  <si>
    <t>Jam G</t>
  </si>
  <si>
    <t>Gazettes 1794–1968 in CO 141
Gazette notices 1718 to c 1755 in Weekly Jamaica Courant / c 1745 to c 1775 in Jamaica Gazette / c 1760 to c 1776 in Kingston Journal / c 1781 to c 1836 in Royal Gazette</t>
  </si>
  <si>
    <t>S 141</t>
  </si>
  <si>
    <t>Jameson</t>
  </si>
  <si>
    <t>Privateering and Piracy in the Colonial Period</t>
  </si>
  <si>
    <t>Edited by J. F. Jameson</t>
  </si>
  <si>
    <t>http://www.gutenberg.org/files/24882/24882-h/24882-h.htm</t>
  </si>
  <si>
    <t>S 142</t>
  </si>
  <si>
    <t>Jarves</t>
  </si>
  <si>
    <t>Scenes and Scenery in the Sandwich Islands, and a Trip Through Central America Being Observations from My Note-book During the Years 1837-1842</t>
  </si>
  <si>
    <t>Boston</t>
  </si>
  <si>
    <t>https://www.google.com/books/edition/Scenes_and_Scenery_in_the_Sandwich_Islan/dawbaX-jbt4C?hl=en&amp;gbpv=0</t>
  </si>
  <si>
    <t>S 143</t>
  </si>
  <si>
    <t>Jarvis</t>
  </si>
  <si>
    <t>M. J. Jarvis</t>
  </si>
  <si>
    <t>In the Eye of All Trade Bermuda, Bermudians, and the Maritime Atlantic World, 1680-1783</t>
  </si>
  <si>
    <t>Williamsburg</t>
  </si>
  <si>
    <t>https://muse-jhu-edu.ezp-prod1.hul.harvard.edu/book/41104</t>
  </si>
  <si>
    <t>S 144</t>
  </si>
  <si>
    <t>Jefferys</t>
  </si>
  <si>
    <t>The West-India atlas, or, A compendious description of the West-Indies : illustrated with forty correct charts and maps, taken from actual surveys : together with an historical account of the several countries and islands which compose that part of the world, their discovery, situation, extent, boundaries, product, trade, inhabitants, strength, government, religion, &amp;c.</t>
  </si>
  <si>
    <t>Book: https://link.gale.com/apps/doc/CY0110763069/SABN?u=camb55135&amp;sid=SABN&amp;xid=f28b570d
Map of Hon: https://www.davidrumsey.com/luna/servlet/detail/RUMSEY~8~1~2799~310048:The-Bay-of-Honduras--By-Thos--Jeffr# 
Map of Hon: https://www.davidrumsey.com/luna/servlet/detail/RUMSEY~8~1~1924~120030:Bay-of-Honduras-?qvq=w4s:/when%2F1776;q:%3D%22Honduras%22;lc:RUMSEY~8~1&amp;mi=0&amp;trs=1
Map of Rat: https://www.davidrumsey.com/luna/servlet/workspace/handleMediaPlayer?qvq=w4s%253A%252Fwhen%252F1775%253Bq%253A%253D%2522Honduras%2522%253Blc%253ARUMSEY%257E8%257E1&amp;trs=3&amp;mi=2&amp;lunaMediaId=RUMSEY~8~1~2809~310058</t>
  </si>
  <si>
    <t>S 145</t>
  </si>
  <si>
    <t>Johnson</t>
  </si>
  <si>
    <t>A General History of the Robberies and Murders of the most notorious Pyrates</t>
  </si>
  <si>
    <t>Capt Charles Johnson alias Daniel Defoe?</t>
  </si>
  <si>
    <t xml:space="preserve">Gale/ECCO: https://link.gale.com/apps/doc/CW0103162468/ECCO?u=camb55135&amp;sid=ECCO&amp;xid=c44a58e0
Gutenberg: http://www.gutenberg.org/files/40580/40580-h/40580-h.htm </t>
  </si>
  <si>
    <t>S 146</t>
  </si>
  <si>
    <t>G. D. Jones</t>
  </si>
  <si>
    <t>Maya Resistance to Spanish Rule</t>
  </si>
  <si>
    <t>Albuquerque</t>
  </si>
  <si>
    <t>file:///Users/angelnavidad/Downloads/Grant%20D.%20Jones%20-%20Maya%20resistance%20to%20Spanish%20rule_%20Time%20and%20history%20on%20a%20colonial%20frontier-University%20of%20New%20Mexico%20Press%20(1989).pdf</t>
  </si>
  <si>
    <t>S 147</t>
  </si>
  <si>
    <t>Jones 2</t>
  </si>
  <si>
    <t>Conquest of the Last Maya Kingdom</t>
  </si>
  <si>
    <t>Stanford</t>
  </si>
  <si>
    <t>https://hdl-handle-net.ezp-prod1.hul.harvard.edu/2027/heb.03515</t>
  </si>
  <si>
    <t>S 148</t>
  </si>
  <si>
    <t>Jones 3</t>
  </si>
  <si>
    <t>Anthropology and History in Yucatán, cap 2, The Francisco Pérez Probanza and the Matrícula of Tipu</t>
  </si>
  <si>
    <t>Austin</t>
  </si>
  <si>
    <t>Edited by Grant D. Jones</t>
  </si>
  <si>
    <t>https://hdl-handle-net.ezp-prod1.hul.harvard.edu/2027/heb.03643</t>
  </si>
  <si>
    <t>S 149</t>
  </si>
  <si>
    <t>Joseph</t>
  </si>
  <si>
    <t>G. M. Joseph</t>
  </si>
  <si>
    <t>Terrae Incognitae</t>
  </si>
  <si>
    <t>John Coxon and the Role of Buccaneering in the Settlement of the Yucatán Colonial Frontier</t>
  </si>
  <si>
    <t>file:///Users/angelnavidad/Library/Mobile%20Documents/com~apple~Preview/Documents/joseph1980%20copy.pdf</t>
  </si>
  <si>
    <t>S 150</t>
  </si>
  <si>
    <t>Juarros</t>
  </si>
  <si>
    <t>D. Juarros</t>
  </si>
  <si>
    <t>Compendio de la historia de la ciudad de Guatemala</t>
  </si>
  <si>
    <t>1808</t>
  </si>
  <si>
    <t>https://www.google.com/books/edition/Compendio_de_la_historia_de_la_ciudad_de/Uk4CAAAAYAAJ?hl=en&amp;gbpv=0</t>
  </si>
  <si>
    <t>S 151</t>
  </si>
  <si>
    <t>Kemble</t>
  </si>
  <si>
    <t>The Kemble papers</t>
  </si>
  <si>
    <t>Could not locate vol 1</t>
  </si>
  <si>
    <t>Google v2: https://www.google.com/books/edition/Journals_of_Kemble_brigadier_general_in/0LwTAAAAYAAJ?hl=en&amp;gbpv=1&amp;printsec=frontcover</t>
  </si>
  <si>
    <t>S 152</t>
  </si>
  <si>
    <t>Kernkamp</t>
  </si>
  <si>
    <t>Bijdragen en mededelingen van het Historisch Genootschap, v 29, Zweedsche archivalia uitgegeven door G. W. Kernkamp</t>
  </si>
  <si>
    <t>https://www.dbnl.org/tekst/_bij005190801_01/_bij005190801_01_0005.php</t>
  </si>
  <si>
    <t>S 153</t>
  </si>
  <si>
    <t>Knight</t>
  </si>
  <si>
    <t>The state of the island of Jamaica. Chiefly in relation to its commerce, and the conduct of the Spaniards in the West-Indies. Address'd to a member of Parliament. By a person who resided several years at Jamaica</t>
  </si>
  <si>
    <t>Printed for H. Whitridge</t>
  </si>
  <si>
    <t>https://link.gale.com/apps/doc/U0100618230/MOME?u=camb55135&amp;sid=MOME&amp;xid=62daebbf</t>
  </si>
  <si>
    <t>S 154</t>
  </si>
  <si>
    <t>Kon Bib PK d</t>
  </si>
  <si>
    <t>items</t>
  </si>
  <si>
    <t>Pamphlets</t>
  </si>
  <si>
    <t>Koninklijke Bibliotheek</t>
  </si>
  <si>
    <t>Kon Bib Catalogue Link: https://www.kb.nl/en/resources-research-guides/kb-collections/early-printed-books-until-1801/pamphlets</t>
  </si>
  <si>
    <t>S 155</t>
  </si>
  <si>
    <t>Kupperman</t>
  </si>
  <si>
    <t>K. O. Kupperman</t>
  </si>
  <si>
    <t>Providence Island, 1630-1641: the other Puritan colony</t>
  </si>
  <si>
    <t>https://hdl-handle-net.ezp-prod1.hul.harvard.edu/2027/heb.00270</t>
  </si>
  <si>
    <t>S 156</t>
  </si>
  <si>
    <t>Kupperman 11</t>
  </si>
  <si>
    <t>Early American Studies</t>
  </si>
  <si>
    <t>The Love-Hate Relationship with Experts in the Early Modern Atlantic</t>
  </si>
  <si>
    <t>http://ezp-prod1.hul.harvard.edu/login?url=https://www.jstor.org/stable/23547648</t>
  </si>
  <si>
    <t>S 157</t>
  </si>
  <si>
    <t>Labat</t>
  </si>
  <si>
    <t>Nouveau voyage aux isles de l'Amérique</t>
  </si>
  <si>
    <t>Gallica</t>
  </si>
  <si>
    <t>1742 edition in 8 vols available at Gallica</t>
  </si>
  <si>
    <t>Gale/Making Modern World v1: https://link.gale.com/apps/doc/U0100566201/MOME?u=camb55135&amp;sid=MOME&amp;xid=46a2a40e
Gallica v1: https://gallica.bnf.fr/ark:/12148/bpt6k9800377b</t>
  </si>
  <si>
    <t>S 158</t>
  </si>
  <si>
    <t>Laet a</t>
  </si>
  <si>
    <t>Historie ofte iaerlijck verhael van de verrichtinghen der geoctroyeerde West-Indische Compagnie, zedert haer begin, tot het eynde van 't jaer sesthien-hondert ses-en-dertich; begrepen in derthien boecken, ende met verscheyden koperen platen verciert</t>
  </si>
  <si>
    <t>Leiden</t>
  </si>
  <si>
    <t>Laet/Naber = version edited by S. P. l'Honoré Naber = Iaerlyck verhael van de verrichtinghen der Geoctroyeerde West-Indische compagnie [Hague, Mart. Nijhoff, 1931–37], 4 vols
Laet port = Portuguese translation by Drs. Jose Hygino Duarte Pereira and Pedro Souto Maior = Historia ou annaes dos feitos da Companhia privilegiada das Indias occidentaes desde o seu começo até ao fim do anno de 1636 [Rio de Janeiro, Officinas graphicas da Bibliotheca nacional, 1916-1925], 2 vols</t>
  </si>
  <si>
    <t xml:space="preserve">http://search.proquest.com.ezp-prod1.hul.harvard.edu/books/historie-ofte-iaerlĳck-verhael-van-de/docview/2090303526/se-2?accountid=11311
Portuguese translation: https://hdl.handle.net/2027/mdp.39015077856105
Laet/Naber, v 4: https://resolver.kb.nl/resolve?urn=MMKB21:043711000
</t>
  </si>
  <si>
    <t>S 159</t>
  </si>
  <si>
    <t>Nieuwe Wereldt ofte Beschrijvinghe van West-Indien, uit veelerhande Schriften ende Aen-teekeningen van verscheyden Natien</t>
  </si>
  <si>
    <t>https://link.gale.com/apps/doc/U0100111972/MOME?u=camb55135&amp;sid=MOME&amp;xid=0893590d
Latin translation: file:///Users/angelnavidad/Downloads/Novus_orbis,_seu_descriptio_In.pdf
Spanish translation: https://hdl.handle.net/2027/txu.059173017954270</t>
  </si>
  <si>
    <t>S 160</t>
  </si>
  <si>
    <t>Lane</t>
  </si>
  <si>
    <t>K. E. Lane</t>
  </si>
  <si>
    <t>Pillaging the Empire</t>
  </si>
  <si>
    <t>file:///Users/angelnavidad/Downloads/9781315722269.pdf</t>
  </si>
  <si>
    <t>S 161</t>
  </si>
  <si>
    <t>Lang</t>
  </si>
  <si>
    <t>M. F. Lang</t>
  </si>
  <si>
    <t>Revista de Indias</t>
  </si>
  <si>
    <t>The Armada de Barlovento, fleet despatch and transport of Mercury to Mexico, 1637-1738</t>
  </si>
  <si>
    <t>http://search.proquest.com.ezp-prod1.hul.harvard.edu/scholarly-journals/armada-de-barlovento-fleet-despatch-transport/docview/1300744584/se-2?accountid=11311</t>
  </si>
  <si>
    <t>S 162</t>
  </si>
  <si>
    <t>Lara</t>
  </si>
  <si>
    <t>Museo Yucateco, Manuscritos inéditos anónimos</t>
  </si>
  <si>
    <t>Campeche</t>
  </si>
  <si>
    <t>Attributed to friar José Nicolás de Lara
Copies in Biblioteca Yucatense, Mérida Mexico /v A. Taracena Arriola Link: http://www.scielo.org.mx/pdf/peni/v2n1/v2n1a1.pdf</t>
  </si>
  <si>
    <t>S 163</t>
  </si>
  <si>
    <t>Latimer</t>
  </si>
  <si>
    <t>J. Latimer</t>
  </si>
  <si>
    <t>Buccaneers of the Caribbean</t>
  </si>
  <si>
    <t>https://doi-org.ezp-prod1.hul.harvard.edu/10.4159/9780674054172</t>
  </si>
  <si>
    <t>S 164</t>
  </si>
  <si>
    <t>Laws 1765–1810</t>
  </si>
  <si>
    <t>Laws of Honduras, 1806–1810</t>
  </si>
  <si>
    <t>S 165</t>
  </si>
  <si>
    <t>Laws 1857</t>
  </si>
  <si>
    <t>The laws of the settlement of British Honduras in force in the twentieth year of the reign of Her Majesty Queen Victoria</t>
  </si>
  <si>
    <t>S 166</t>
  </si>
  <si>
    <t>Laws 1881</t>
  </si>
  <si>
    <t>Laws of British Honduras in force on 31 Dec. 1881</t>
  </si>
  <si>
    <t>Bolland 75 269</t>
  </si>
  <si>
    <t>S 167</t>
  </si>
  <si>
    <t>Leeson</t>
  </si>
  <si>
    <t>P. T. Leeson</t>
  </si>
  <si>
    <t>Journal of Political Economy</t>
  </si>
  <si>
    <t>An‐arrgh‐chy: The Law and Economics of Pirate Organization</t>
  </si>
  <si>
    <t>S 168</t>
  </si>
  <si>
    <t>Lib Jam MS d</t>
  </si>
  <si>
    <t>Manuscript and Archive Collection</t>
  </si>
  <si>
    <t>National Library of Jamaica</t>
  </si>
  <si>
    <t>Lib Jam Catalogue</t>
  </si>
  <si>
    <t xml:space="preserve">Lib Jam Catalogue Link: https://nlj.gov.jm/manuscripts-2/ </t>
  </si>
  <si>
    <t>S 169</t>
  </si>
  <si>
    <t>LM a</t>
  </si>
  <si>
    <t>Legislative Assembly</t>
  </si>
  <si>
    <t>S 170</t>
  </si>
  <si>
    <t>Lon 24</t>
  </si>
  <si>
    <t>The defence, &amp;c. &amp;c.</t>
  </si>
  <si>
    <t>1824</t>
  </si>
  <si>
    <t>Gale / Slavery and Anti-Slavery</t>
  </si>
  <si>
    <t>= Defence of the settlers of Honduras, Printed by A. J. Valpy</t>
  </si>
  <si>
    <t>https://link.gale.com/apps/doc/DS0103730001/SAS?u=camb55135&amp;sid=SAS&amp;xid=1ede003f</t>
  </si>
  <si>
    <t>S 171</t>
  </si>
  <si>
    <t>Lon 29</t>
  </si>
  <si>
    <t>Observations on the conduct of Great-Britain : with regard to the negociations and other transactions abroad</t>
  </si>
  <si>
    <t>1729</t>
  </si>
  <si>
    <t>Printed and sold by J. Roberts</t>
  </si>
  <si>
    <t>https://link.gale.com/apps/doc/U0100653813/MOME?u=camb55135&amp;sid=MOME&amp;xid=1322953b</t>
  </si>
  <si>
    <t>S 172</t>
  </si>
  <si>
    <t>Lon 32</t>
  </si>
  <si>
    <t>The history and lives of all the most notorious pirates, and their crews : from Capt. Avery, who first settled at Madagascar, to Capt. John Gow, and James Williams, his lieutenant, &amp;c. who were hanged at Execution Dock, June 11, 1725, for piracy and murther ... to which is prefixed, An abstract of the laws against piracy</t>
  </si>
  <si>
    <t>1725</t>
  </si>
  <si>
    <t>Printed for Edward Midwinter, at the Looking-Glass on London-Bridge</t>
  </si>
  <si>
    <t>https://link.gale.com/apps/doc/CB0129383093/ECCO?u=camb55135&amp;sid=ECCO&amp;xid=9f5c40df</t>
  </si>
  <si>
    <t>S 173</t>
  </si>
  <si>
    <t>Lon 43</t>
  </si>
  <si>
    <t>Certaine inducements to well minded people, who are heere straitned in their estates or otherwise or such as are willing out of noble and pub[l]ique principles, to tran[s]port themselves, or servants, or agents for them into the West-Indies, for the propagating the Gospell, and increase of trade.</t>
  </si>
  <si>
    <t>1643</t>
  </si>
  <si>
    <t>ProQuest / Early English Books Online</t>
  </si>
  <si>
    <t>http://search.proquest.com.ezp-prod1.hul.harvard.edu/books/certaine-inducements-well-minded-people-who-are/docview/2248561152/se-2?accountid=11311</t>
  </si>
  <si>
    <t>S 174</t>
  </si>
  <si>
    <t>Lon 62</t>
  </si>
  <si>
    <t>The American gazetteer : containing a distinct account of all the parts of the New world : their situation, climate, soil, produce, former and present condition : commodities, manufactures, and commerce : together with an accurate account of the cities, towns, ports, bays, rivers, lakes, mountains, passes, and fortifications ...</t>
  </si>
  <si>
    <t>1762</t>
  </si>
  <si>
    <t>Printed for A. Millar [etc.]</t>
  </si>
  <si>
    <t>Gale/Sabin Americana v1: https://link.gale.com/apps/doc/CY0103933433/SABN?u=camb55135&amp;sid=SABN&amp;xid=1c2f0c88
Gale/Sabin Americana v2: https://link.gale.com/apps/doc/CY0103933762/SABN?u=camb55135&amp;sid=SABN&amp;xid=919c328b 
Gale/Sabin Americana v3: https://link.gale.com/apps/doc/CY0103934111/SABN?u=camb55135&amp;sid=SABN&amp;xid=0aef762d</t>
  </si>
  <si>
    <t>S 175</t>
  </si>
  <si>
    <t>Lon 79</t>
  </si>
  <si>
    <t>A Full answer to the King of Spain's last manifesto, respecting the bay of Honduras, and the Mosquito shore : in which all the accusations brought against the subjects of Great Britain settled in the bay of Honduras : and against the ancient British settlement in the free and independent dominions of the Mosquito shore : are candidly stated and refuted : and the importance of the Mosquito shore to Great Britain, delineated and ascertained ...</t>
  </si>
  <si>
    <t>1779</t>
  </si>
  <si>
    <t>Printed for T. Cadell</t>
  </si>
  <si>
    <t>https://link.gale.com/apps/doc/CY0100038323/SABN?u=camb55135&amp;sid=SABN&amp;xid=46610deb</t>
  </si>
  <si>
    <t>S 176</t>
  </si>
  <si>
    <t>Lon 90 Narrative</t>
  </si>
  <si>
    <t>A narrative of the negotiations occasioned by the dispute between England and Spain, in the year 1790</t>
  </si>
  <si>
    <t>1790</t>
  </si>
  <si>
    <t>https://link.gale.com/apps/doc/CY0102254917/SABN?u=camb55135&amp;sid=SABN&amp;xid=5592a75c</t>
  </si>
  <si>
    <t>S 177</t>
  </si>
  <si>
    <t>Lon G</t>
  </si>
  <si>
    <t>London Gazette</t>
  </si>
  <si>
    <t>Titles = The Oxford Gazette / The London Gazette
Published in Oxford 1665–xxx</t>
  </si>
  <si>
    <t>S 178</t>
  </si>
  <si>
    <t>Lopez</t>
  </si>
  <si>
    <t>Geografía y descripción universal de las Indias</t>
  </si>
  <si>
    <t>1894</t>
  </si>
  <si>
    <t>Google v 1: https://www.google.com/books/edition/Geograf%C3%ADa_y_descripción_universal_de_l/inYoAQAAIAAJ?hl=en 
Google v 2: https://www.google.com/books/edition/Geograf%C3%ADa_y_descripción_universal_de_l/SzxCAAAAIAAJ?hl=en</t>
  </si>
  <si>
    <t>S 179</t>
  </si>
  <si>
    <t>MacLeod</t>
  </si>
  <si>
    <t>M. J. MacLeod</t>
  </si>
  <si>
    <t>Spanish Central America: A Socioeconomic History, 1520–1720</t>
  </si>
  <si>
    <t>Berkeley</t>
  </si>
  <si>
    <t>https://muse-jhu-edu.ezp-prod1.hul.harvard.edu/book/45035</t>
  </si>
  <si>
    <t>S 180</t>
  </si>
  <si>
    <t>MacSparran</t>
  </si>
  <si>
    <t>America dissected : being a full and true account of all the American colonies : shewing, the intemperance of the climates : excessive heat and cold ... badness of money : danger from enemies : but, above all, the danger to the souls of the poor people that remove thither, from the multifarious wicked and pestilent heresies that prevail in those parts : in several letters, from a rev. divine of the Church of England, missionary to America ...</t>
  </si>
  <si>
    <t>Dublin</t>
  </si>
  <si>
    <t>Ireland</t>
  </si>
  <si>
    <t>1753</t>
  </si>
  <si>
    <t>Printed and sold by S. Powell</t>
  </si>
  <si>
    <t>https://link.gale.com/apps/doc/CY0100561686/SABN?u=camb55135&amp;sid=SABN&amp;xid=3bc0a340</t>
  </si>
  <si>
    <t>S 181</t>
  </si>
  <si>
    <t>Marcus</t>
  </si>
  <si>
    <t>L. C. Marcus</t>
  </si>
  <si>
    <t>English influence on Belize and the Petén region of northern Guatemala, 1630 to 1763</t>
  </si>
  <si>
    <t>file:///Users/angelnavidad/Downloads/English_influence_on_Belize_an.pdf</t>
  </si>
  <si>
    <t>S 182</t>
  </si>
  <si>
    <t>Marley</t>
  </si>
  <si>
    <t>D. F. Marley</t>
  </si>
  <si>
    <t>Wars of the Americas</t>
  </si>
  <si>
    <t>Santa Barbara</t>
  </si>
  <si>
    <t>file:///Users/angelnavidad/Downloads/Wars%20of%20the%20Americas%20A%20Chronology%20of%20Armed%20Conflict%20in%20the%20Western%20Hemisphere,%201492%20to%20the%20Present%20by%20David%20Marley%20(z-lib.org).pdf</t>
  </si>
  <si>
    <t>S 183</t>
  </si>
  <si>
    <t>Marsden</t>
  </si>
  <si>
    <t>R. G. Marsden</t>
  </si>
  <si>
    <t>Transactions of the Royal Historical Society</t>
  </si>
  <si>
    <t>The High Court of Admiralty in Relation to National History, Commerce and the Colonisation of America. A.D. 1550-1650</t>
  </si>
  <si>
    <t>http://ezp-prod1.hul.harvard.edu/login?url=https://www.jstor.org/stable/3678118</t>
  </si>
  <si>
    <t>S 184</t>
  </si>
  <si>
    <t>Martin</t>
  </si>
  <si>
    <t>R. M. Martin</t>
  </si>
  <si>
    <t>Statistics of the colonies of the British Empire in the West Indies, South America, North America, Asia, Austral-Asia, Africa, and Europe : comprising the area, agriculture, commerce, ... &amp;c. of each colony : with the charters and the engraved seals</t>
  </si>
  <si>
    <t>1839</t>
  </si>
  <si>
    <t>http://id.lib.harvard.edu/alma/990073239960203941/catalog</t>
  </si>
  <si>
    <t>S 185</t>
  </si>
  <si>
    <t>Martin 1</t>
  </si>
  <si>
    <t>History of the West Indies</t>
  </si>
  <si>
    <t>1836</t>
  </si>
  <si>
    <t>http://id.lib.harvard.edu/alma/990059826320203941/catalog</t>
  </si>
  <si>
    <t>S 186</t>
  </si>
  <si>
    <t>Martin 2</t>
  </si>
  <si>
    <t>Colonial policy of the British Empire</t>
  </si>
  <si>
    <t>1837</t>
  </si>
  <si>
    <t>https://link.gale.com/apps/doc/U0105544982/MOME?u=camb55135&amp;sid=MOME&amp;xid=f7c75b1e</t>
  </si>
  <si>
    <t>S 187</t>
  </si>
  <si>
    <t>Maya R</t>
  </si>
  <si>
    <t>Maya Research, vol 3, Documents relating to the Mirones Expedition to the interior of Yucatan, 1621-1624</t>
  </si>
  <si>
    <t>Also available as Documents relating to the Mirones Expedition to the interior of Yucatan, 1621-1624 [Culver City, Calif. : Labyrinthos, 1991]</t>
  </si>
  <si>
    <t>S 188</t>
  </si>
  <si>
    <t>McCusker</t>
  </si>
  <si>
    <t>J. J. McCusker</t>
  </si>
  <si>
    <t>Money and exchange in Europe and America, 1600-1775: a handbook</t>
  </si>
  <si>
    <t>file:///Users/angelnavidad/Downloads/John%20J.%20McCusker%20(auth.)%20-%20Money%20and%20Exchange%20in%20Europe%20and%20America,%201600–1775_%20A%20Handbook-Palgrave%20Macmillan%20UK%20(1978).pdf</t>
  </si>
  <si>
    <t>S 189</t>
  </si>
  <si>
    <t>McCusker 71</t>
  </si>
  <si>
    <t>William and Mary Quarterly</t>
  </si>
  <si>
    <t>The Current Value of English Exports, 1697 to 1800</t>
  </si>
  <si>
    <t>http://ezp-prod1.hul.harvard.edu/login?url=https://www.jstor.org/stable/1922190</t>
  </si>
  <si>
    <t>S 190</t>
  </si>
  <si>
    <t>McCusker 96</t>
  </si>
  <si>
    <t>Proceedings of the American Antiquarian Society</t>
  </si>
  <si>
    <t>How much is that in real money? : a historical price index for use as a deflator of money values in the economy of the United States</t>
  </si>
  <si>
    <t>https://www.americanantiquarian.org/aasproceedings1996</t>
  </si>
  <si>
    <t>S 191</t>
  </si>
  <si>
    <t>McJunkin</t>
  </si>
  <si>
    <t>D. M. McJunkin</t>
  </si>
  <si>
    <t>Logwood</t>
  </si>
  <si>
    <t>http://search.proquest.com.ezp-prod1.hul.harvard.edu/dissertations-theses/logwood-inquiry-into-historical-biogeography/docview/303932948/se-2?accountid=11311</t>
  </si>
  <si>
    <t>S 192</t>
  </si>
  <si>
    <t>McKillop</t>
  </si>
  <si>
    <t>H. McKillop</t>
  </si>
  <si>
    <t>Salt: White Gold of the Ancient Maya</t>
  </si>
  <si>
    <t>https://muse-jhu-edu.ezp-prod1.hul.harvard.edu/book/17816</t>
  </si>
  <si>
    <t>S 193</t>
  </si>
  <si>
    <t>Meide</t>
  </si>
  <si>
    <t>C. Meide</t>
  </si>
  <si>
    <t>A Plague of Ships</t>
  </si>
  <si>
    <t>https://www.ltrr.arizona.edu/webhome/cbaisan/Florida/A_Plague_of_Ships_Spanish_Ships_and_Ship.pdf</t>
  </si>
  <si>
    <t>S 194</t>
  </si>
  <si>
    <t>MEXICO,a</t>
  </si>
  <si>
    <t>Audiencia de México</t>
  </si>
  <si>
    <t>S 195</t>
  </si>
  <si>
    <t>ML a</t>
  </si>
  <si>
    <t>Magistrates’ Letters</t>
  </si>
  <si>
    <t>S 196</t>
  </si>
  <si>
    <t>MM a</t>
  </si>
  <si>
    <t>Magistrates’ Meetings</t>
  </si>
  <si>
    <t>S 197</t>
  </si>
  <si>
    <t>Molina</t>
  </si>
  <si>
    <t>J. F. Molina Solís</t>
  </si>
  <si>
    <t>Historia de Yucatán durante la dominación española</t>
  </si>
  <si>
    <t xml:space="preserve">Simurg v1: http://simurg.bibliotecas.csic.es/viewer/image/990002353440204201_V01/1/ 
Simurg v2: http://simurg.bibliotecas.csic.es/viewer/image/990002353440204201_V02/1/
Simurg v3: http://simurg.bibliotecas.csic.es/viewer/image/990002353440204201_V03/1/ </t>
  </si>
  <si>
    <t>S 198</t>
  </si>
  <si>
    <t>MP-GUATEMALA,d</t>
  </si>
  <si>
    <t>Mapas, planos, dibujos, etc.: Guatemala</t>
  </si>
  <si>
    <t>S 199</t>
  </si>
  <si>
    <t>MP-MEXICO,d</t>
  </si>
  <si>
    <t>Mapas, planos, dibujos, etc.: México</t>
  </si>
  <si>
    <t>S 200</t>
  </si>
  <si>
    <t>MPD, d</t>
  </si>
  <si>
    <t>Mapas, planos y dibujos</t>
  </si>
  <si>
    <t>S 201</t>
  </si>
  <si>
    <t>MSR</t>
  </si>
  <si>
    <t>Mosquito Shore Records</t>
  </si>
  <si>
    <t>S 202</t>
  </si>
  <si>
    <t>Mus Nav, Col Nav, d</t>
  </si>
  <si>
    <t>Colección Navarrete</t>
  </si>
  <si>
    <t>Museo Naval</t>
  </si>
  <si>
    <t xml:space="preserve">D. Higueras Rodriguez Link: https://armada.defensa.gob.es/archivo/mardigitalrevistas/cuadernosihcn/24cuaderno/04cap.pdf </t>
  </si>
  <si>
    <t>Some volumes or items possibly deposited in Archivo General de la Marina "Álvaro de Bazán,” Ciudad Real, Spain /Higueras Rodriguez p35</t>
  </si>
  <si>
    <t>S 203</t>
  </si>
  <si>
    <t>Naber/Wright</t>
  </si>
  <si>
    <t>Piet Heyn en de Zilvervloot</t>
  </si>
  <si>
    <t>Utrecht</t>
  </si>
  <si>
    <t>Edited by S. P. l'Honoré Naber and Irene A. Wright</t>
  </si>
  <si>
    <t>S 204</t>
  </si>
  <si>
    <t>NDAR</t>
  </si>
  <si>
    <t>Naval Documents of the American Revolution</t>
  </si>
  <si>
    <t>https://www.history.navy.mil/research/publications/publications-by-subject/naval-documents-of-the-american-revolution.html</t>
  </si>
  <si>
    <t>S 205</t>
  </si>
  <si>
    <t>Netherlands DNB</t>
  </si>
  <si>
    <t>Biografisch Woordenboek van Nederland</t>
  </si>
  <si>
    <t>S 206</t>
  </si>
  <si>
    <t>Nettels</t>
  </si>
  <si>
    <t>C. Nettels</t>
  </si>
  <si>
    <t>Journal of Modern History</t>
  </si>
  <si>
    <t>England and the Spanish-American Trade, 1680-1715</t>
  </si>
  <si>
    <t>http://ezp-prod1.hul.harvard.edu/login?url=https://www.jstor.org/stable/1872139</t>
  </si>
  <si>
    <t>S 207</t>
  </si>
  <si>
    <t>Newton</t>
  </si>
  <si>
    <t>A. P. Newton</t>
  </si>
  <si>
    <t>The colonising activities of the English Puritans : the last phase of the Elizabethan struggle with Spain</t>
  </si>
  <si>
    <t>http://www.llmcdigital.org.ezp-prod1.hul.harvard.edu/default.aspx?redir=31970</t>
  </si>
  <si>
    <t>S 208</t>
  </si>
  <si>
    <t>Newton EAS</t>
  </si>
  <si>
    <t>R. A. Newton</t>
  </si>
  <si>
    <t>"Good and Kind Benefactors": British Longwood Merchants and Boston's Christ Church</t>
  </si>
  <si>
    <t>http://ezp-prod1.hul.harvard.edu/login?url=https://www.jstor.org/stable/23546700</t>
  </si>
  <si>
    <t>S 209</t>
  </si>
  <si>
    <t>OED</t>
  </si>
  <si>
    <t>Oxford English Dictionary</t>
  </si>
  <si>
    <t>S 210</t>
  </si>
  <si>
    <t>Offen 00</t>
  </si>
  <si>
    <t>K. H. Offen</t>
  </si>
  <si>
    <t>British Logwood Extraction from the Mosquitia: the Origin of a Myth</t>
  </si>
  <si>
    <t>https://muse-jhu-edu.ezp-prod1.hul.harvard.edu/article/12337</t>
  </si>
  <si>
    <t>S 211</t>
  </si>
  <si>
    <t>Offen 11</t>
  </si>
  <si>
    <t>Itinerario</t>
  </si>
  <si>
    <t>Puritan Bioprospecting in Central America and the West Indies</t>
  </si>
  <si>
    <t>https://doi.org/10.1017/S0165115311000040</t>
  </si>
  <si>
    <t>S 212</t>
  </si>
  <si>
    <t>Offen 15</t>
  </si>
  <si>
    <t>Journal of Latin American Geography</t>
  </si>
  <si>
    <t>Mapping Amerindian Captivity in Colonial Mosquitia</t>
  </si>
  <si>
    <t>https://muse-jhu-edu.ezp-prod1.hul.harvard.edu/article/595150#info_wrap</t>
  </si>
  <si>
    <t>S 213</t>
  </si>
  <si>
    <t>Ogelsby</t>
  </si>
  <si>
    <t>J. C. M. Ogelsby</t>
  </si>
  <si>
    <t>The British and Panama — 1742</t>
  </si>
  <si>
    <t>http://ezp-prod1.hul.harvard.edu/login?url=https://www.jstor.org/stable/25611756</t>
  </si>
  <si>
    <t>S 214</t>
  </si>
  <si>
    <t>Ogilby</t>
  </si>
  <si>
    <t>America, being the latest and most accurate description of the Nevv VVorld</t>
  </si>
  <si>
    <t>See 1657 Map of Hon: https://www.davidrumsey.com/luna/servlet/detail/RUMSEY~8~1~295183~90066270:Audience-de-Mexico?qvq=w4s:/when%2F1657;q:%3D%22Honduras%22;lc:RUMSEY~8~1&amp;mi=0&amp;trs=1</t>
  </si>
  <si>
    <t>Book: http://www.gutenberg.org/files/59745/59745-h/59745-h.htm
Map of Hon: https://www.davidrumsey.com/luna/servlet/detail/RUMSEY~8~1~292937~90066940:Yucatan-et-Guatimala-?qvq=w4s:/when%2F1671;q:%3D%22Honduras%22;lc:RUMSEY~8~1&amp;mi=0&amp;trs=2</t>
  </si>
  <si>
    <t>S 215</t>
  </si>
  <si>
    <t>Old WIC, 1.05.01.01, d</t>
  </si>
  <si>
    <t>Inventaris van het archief van de Oude West-Indische Compagnie (Oude WIC), 1621-1674 (1711)</t>
  </si>
  <si>
    <t>Nationaal Archief</t>
  </si>
  <si>
    <t>NA Hague Inventories</t>
  </si>
  <si>
    <t xml:space="preserve">“Inventarisnummers” rendered as “items”
NA Hague Inventories Link: https://www.nationaalarchief.nl/onderzoeken/zoeken?activeTab=archives </t>
  </si>
  <si>
    <t>S 216</t>
  </si>
  <si>
    <t>Oviedo</t>
  </si>
  <si>
    <t>Historia general y natural de las Indias, islas y tierra-firme del mar océano</t>
  </si>
  <si>
    <t>First vol published 1535 in Seville / intended as 3 vols
First full publication 1851–1855 in Madrid by RAH / in 4 vols</t>
  </si>
  <si>
    <t>v 1: http://www.cervantesvirtual.com/nd/ark:/59851/bmc668b5
v 2: http://www.cervantesvirtual.com/nd/ark:/59851/bmc2f7m2
v 3: http://www.cervantesvirtual.com/nd/ark:/59851/bmcsb4c5
v 4: http://www.cervantesvirtual.com/nd/ark:/59851/bmcc53h5</t>
  </si>
  <si>
    <t>S 217</t>
  </si>
  <si>
    <t>Dictionary of National Biography</t>
  </si>
  <si>
    <t>S 218</t>
  </si>
  <si>
    <t>Pargellis</t>
  </si>
  <si>
    <t>William and Mary Quarterly, 3 series, vol 1, Daniel Ellffryth's Guide to the Caribbean, 1631</t>
  </si>
  <si>
    <t>Edited by Stanley Pargellis and Ruth Lapham Butler</t>
  </si>
  <si>
    <t>http://ezp-prod1.hul.harvard.edu/login?url=https://www.jstor.org/stable/1923731</t>
  </si>
  <si>
    <t>S 219</t>
  </si>
  <si>
    <t>PATRONATO,a</t>
  </si>
  <si>
    <t>Patronato Real</t>
  </si>
  <si>
    <t>S 220</t>
  </si>
  <si>
    <t>PCR</t>
  </si>
  <si>
    <t>Police Court Records and Magistrates' Meetings</t>
  </si>
  <si>
    <t>Numbered 13 on fly leaf / includes Police Court Records 1789, Magistrates' Meetings 1793, Bonds 1797–1798 /Burdon 1 p292</t>
  </si>
  <si>
    <t>S 221</t>
  </si>
  <si>
    <t>Pendergast</t>
  </si>
  <si>
    <t>D. M. Pendergast, G. D. Jones, E. Graham</t>
  </si>
  <si>
    <t>Latin American Antiquity</t>
  </si>
  <si>
    <t>Locating Maya Lowlands Spanish Colonial Towns: A Case Study from Belize</t>
  </si>
  <si>
    <t>S 222</t>
  </si>
  <si>
    <t>Peniche</t>
  </si>
  <si>
    <t>M. Peniche</t>
  </si>
  <si>
    <t>Boletín de la Sociedad de Geografía y Estadística</t>
  </si>
  <si>
    <t>Historia de las relaciones de España y México con Inglaterra, sobre el establecimiento de Belice</t>
  </si>
  <si>
    <t>1869</t>
  </si>
  <si>
    <t>https://www.google.com/books/edition/Bolet%C3%ADn_de_la_Sociedad_de_Geograf%C3%ADa_y/lARGAQAAMAAJ?hl=en&amp;gbpv=0&amp;kptab=editions</t>
  </si>
  <si>
    <t>S 223</t>
  </si>
  <si>
    <t>Perez, Documentos</t>
  </si>
  <si>
    <t>Documentos sobre Belice o Balice</t>
  </si>
  <si>
    <t>Edited by Gustavo A. Pérez Trejo</t>
  </si>
  <si>
    <t>S 224</t>
  </si>
  <si>
    <t>Perez, Pagina</t>
  </si>
  <si>
    <t xml:space="preserve">Boletín Bibliográfico de la Secretaría de Hacienda y Crédito Público, nos. 394—5, Una página histórica sobre Belice </t>
  </si>
  <si>
    <t>Gerhard 75</t>
  </si>
  <si>
    <t>By Gustavo A. Pérez Trejo</t>
  </si>
  <si>
    <t>S 225</t>
  </si>
  <si>
    <t>Philalethes</t>
  </si>
  <si>
    <t>The profit and loss of Great-Britain and Spain : from the commencement of the present war, to this time, impartially stated : by laying before the publick, as perfect and regular a list, as can be hand, of all the ships taken from either nation, since the beginning of the war, to this time : with proper remarks upon the list of British ships, in a pamphlet, intitled, Hireling artifice detected : in a letter to the author</t>
  </si>
  <si>
    <t>1742</t>
  </si>
  <si>
    <t>Printed for T. Cooper, ...</t>
  </si>
  <si>
    <t>https://link.gale.com/apps/doc/CY0102392266/SABN?u=camb55135&amp;sid=SABN&amp;xid=1cb00ab5</t>
  </si>
  <si>
    <t>S 226</t>
  </si>
  <si>
    <t>PR a</t>
  </si>
  <si>
    <t>Private Records</t>
  </si>
  <si>
    <t>Where PR 1 = typed copies of eight Record Books 1774–1818, bulk 1784–1793 /Burdon 1 p291, and so counted as 8 vols</t>
  </si>
  <si>
    <t>S 227</t>
  </si>
  <si>
    <t>Quezada</t>
  </si>
  <si>
    <t>S. Quezada</t>
  </si>
  <si>
    <t>La colonización de los mayas peninsulares</t>
  </si>
  <si>
    <t>file:///Users/angelnavidad/Downloads/18-La%20colonización%20de%20los%20mayas%20peninsulares.pdf</t>
  </si>
  <si>
    <t>S 228</t>
  </si>
  <si>
    <t>R d</t>
  </si>
  <si>
    <t>Letters and Despatches</t>
  </si>
  <si>
    <t>Inc Mr. Miller’s Mission, Records 11 /Burdon 2 / Inc Proceedings of Public Meeting, Records 20 /Burdon 2</t>
  </si>
  <si>
    <t>S 229</t>
  </si>
  <si>
    <t>RAE</t>
  </si>
  <si>
    <t>Diccionario de la lengua española</t>
  </si>
  <si>
    <t>S 230</t>
  </si>
  <si>
    <t>RAH DNB</t>
  </si>
  <si>
    <t>Diccionario Biográfico Español</t>
  </si>
  <si>
    <t>S 231</t>
  </si>
  <si>
    <t>Rawl MSS A. d</t>
  </si>
  <si>
    <t>Rawlinson Manuscripts, Series A: English History, 12th-18th century</t>
  </si>
  <si>
    <t>Bodleian Library</t>
  </si>
  <si>
    <t>Oxford</t>
  </si>
  <si>
    <t>Bod Lib Catalogue</t>
  </si>
  <si>
    <t xml:space="preserve">Link: https://archives.bodleian.ox.ac.uk/repositories/2/archival_objects/90884 </t>
  </si>
  <si>
    <t>S 232</t>
  </si>
  <si>
    <t>RDPY</t>
  </si>
  <si>
    <t>Relación documental para la historia de la provincia de Yucatán</t>
  </si>
  <si>
    <t>By Sergio Quezada</t>
  </si>
  <si>
    <t>S 233</t>
  </si>
  <si>
    <t>Real Acad Hist, Col Muñoz, a</t>
  </si>
  <si>
    <t>Manuscritos, Juan Bautista Muñoz</t>
  </si>
  <si>
    <t>Real Academia de la Historia</t>
  </si>
  <si>
    <t>RAH Catalogue</t>
  </si>
  <si>
    <t xml:space="preserve">Signatura 9/4779-4856
RAH Catalogue Link: https://www.rah.es/colecciones-de-manuscritos/ </t>
  </si>
  <si>
    <t>S 234</t>
  </si>
  <si>
    <t>Reed</t>
  </si>
  <si>
    <t>N. Reed</t>
  </si>
  <si>
    <t>The Caste War in Yucatan</t>
  </si>
  <si>
    <t>S 235</t>
  </si>
  <si>
    <t>Reichert</t>
  </si>
  <si>
    <t>R. Reichert</t>
  </si>
  <si>
    <t>Tzintzun</t>
  </si>
  <si>
    <t>El golfo de Honduras: estrategias geopolíticas y militares de una frontera imperial, siglos XVI-XVIII</t>
  </si>
  <si>
    <t>http://www.scielo.org.mx/scielo.php?script=sci_arttext&amp;pid=S1870-719X2017000100009&amp;lang=es</t>
  </si>
  <si>
    <t>S 236</t>
  </si>
  <si>
    <t>Restall</t>
  </si>
  <si>
    <t>M. Restall</t>
  </si>
  <si>
    <t>Crossing to Safety? Frontier Flight in Eighteenth-Century Belize and Yucatan</t>
  </si>
  <si>
    <t>https://doi-org.ezp-prod1.hul.harvard.edu/10.1215/00182168-2694300</t>
  </si>
  <si>
    <t>S 237</t>
  </si>
  <si>
    <t>Ribot</t>
  </si>
  <si>
    <t>M. T. Ribot</t>
  </si>
  <si>
    <t>Belice: una historia olvidada</t>
  </si>
  <si>
    <t>https://books.openedition.org/cemca/319</t>
  </si>
  <si>
    <t>S 238</t>
  </si>
  <si>
    <t>Roberts</t>
  </si>
  <si>
    <t>W. A. Roberts</t>
  </si>
  <si>
    <t>Sir Henry Morgan, buccaneer and governor</t>
  </si>
  <si>
    <t>https://hdl.handle.net/2027/mdp.39015021845162</t>
  </si>
  <si>
    <t>S 239</t>
  </si>
  <si>
    <t>Rossano</t>
  </si>
  <si>
    <t>G. L. Rossano</t>
  </si>
  <si>
    <t>New York History</t>
  </si>
  <si>
    <t>Down to the Bay</t>
  </si>
  <si>
    <t>http://ezp-prod1.hul.harvard.edu/login?url=https://www.jstor.org/stable/43460260</t>
  </si>
  <si>
    <t>S 240</t>
  </si>
  <si>
    <t>Roteta</t>
  </si>
  <si>
    <t>Forma de asegurar los puertos y poblaciones de todas las costas de las Indias</t>
  </si>
  <si>
    <t>https://www.wdl.org/en/item/4393/</t>
  </si>
  <si>
    <t>S 241</t>
  </si>
  <si>
    <t>Roys 1</t>
  </si>
  <si>
    <t>R. L. Roys</t>
  </si>
  <si>
    <t>The Titles of Ebtun</t>
  </si>
  <si>
    <t>https://hdl.handle.net/2027/txu.059173022901217</t>
  </si>
  <si>
    <t>S 242</t>
  </si>
  <si>
    <t>Roys 2</t>
  </si>
  <si>
    <t>The Political Geography of the Yucatan Maya</t>
  </si>
  <si>
    <t>https://hdl.handle.net/2027/uva.x000422247</t>
  </si>
  <si>
    <t>S 243</t>
  </si>
  <si>
    <t>Rugeley</t>
  </si>
  <si>
    <t>T. Rugeley</t>
  </si>
  <si>
    <t>Rebellion Now and Forever : Mayas, Hispanics, and Caste War Violence in Yucatan : 1800—1880</t>
  </si>
  <si>
    <t>file:///Users/angelnavidad/Downloads/Terry%20Rugeley%20-%20Rebellion%20Now%20and%20Forever_%20Mayas,%20Hispanics,%20and%20Caste%20War%20Violence%20in%20Yucatan,%201800-1880%20(2009).pdf</t>
  </si>
  <si>
    <t>S 244</t>
  </si>
  <si>
    <t>Rushton</t>
  </si>
  <si>
    <t>E. A. C. Rushton</t>
  </si>
  <si>
    <t>Under the Shade I Flourish</t>
  </si>
  <si>
    <t>http://eprints.nottingham.ac.uk/27615/1/Hardbound%20Thesis_October2014_Rushton.pdf</t>
  </si>
  <si>
    <t>S 245</t>
  </si>
  <si>
    <t>Sanchez, Rel</t>
  </si>
  <si>
    <t>Relacion del suceso que tuvo Francisco Diaz Pimienta, general de la real armada de las Indias, en la isla de Santa Catalina</t>
  </si>
  <si>
    <t>S 246</t>
  </si>
  <si>
    <t>SANTA_FE,a</t>
  </si>
  <si>
    <t>Audiencia de Santa Fe</t>
  </si>
  <si>
    <t>S 247</t>
  </si>
  <si>
    <t>SC d</t>
  </si>
  <si>
    <t>Summary Courts</t>
  </si>
  <si>
    <t>S 248</t>
  </si>
  <si>
    <t>Scammell</t>
  </si>
  <si>
    <t>G. V. Scammell</t>
  </si>
  <si>
    <t>"A Very Profitable and Advantageous Trade": British Smuggling in the Iberian Americas circa 1500-1750</t>
  </si>
  <si>
    <t>S 249</t>
  </si>
  <si>
    <t>Sloane</t>
  </si>
  <si>
    <t>A voyage to the islands Madera, Barbados, Nieves, S. Christophers and Jamaica, : with the natural history of the Herbs and Trees, Four-Footed Beasts, Fishes, Birds, Insects, Reptiles, &amp;c. of the last of those islands; to which is prefix'd an introduction, wherein is an account of the inhabitants, air, waters, diseases, trade, &amp;c. of that Place, with some Relations concerning the Neighbouring Continent, and Islands of America. Illustrated with the figures of the things describ'd, which have not been heretofore engraved; In large Copper-Plates as big as the Life.</t>
  </si>
  <si>
    <t>v 1: https://link.gale.com/apps/doc/CW0101368735/ECCO?u=camb55135&amp;sid=ECCO&amp;xid=46a5e1e9&amp;pg=1
v 2: https://link.gale.com/apps/doc/CW0101369488/ECCO?u=camb55135&amp;sid=ECCO&amp;xid=35d52638&amp;pg=1</t>
  </si>
  <si>
    <t>S 250</t>
  </si>
  <si>
    <t>Sloane MS</t>
  </si>
  <si>
    <t>Sloane Manuscripts</t>
  </si>
  <si>
    <t>S 251</t>
  </si>
  <si>
    <t>Somerset DD/WHh/d</t>
  </si>
  <si>
    <t>boxes</t>
  </si>
  <si>
    <t>HELYAR DOCUMENTS AND MUNIMENTS FROM COKER COURT. 13th century - 20th century</t>
  </si>
  <si>
    <t>Somerset Heritage Centre</t>
  </si>
  <si>
    <t>Taunton</t>
  </si>
  <si>
    <t>Somerset Archive Catalogue</t>
  </si>
  <si>
    <t xml:space="preserve">Link: https://somerset-cat.swheritage.org.uk/records/DD/WHh </t>
  </si>
  <si>
    <t>S 252</t>
  </si>
  <si>
    <t>Sorsby</t>
  </si>
  <si>
    <t>W. S. Sorsby</t>
  </si>
  <si>
    <t>The British superintendency of the Mosquito Shore, 1749-1787</t>
  </si>
  <si>
    <t>file:///Users/angelnavidad/Downloads/1882969.pdf</t>
  </si>
  <si>
    <t>S 253</t>
  </si>
  <si>
    <t>Southey</t>
  </si>
  <si>
    <t>T. Southey</t>
  </si>
  <si>
    <t>Chronological history of the West Indies</t>
  </si>
  <si>
    <t>1827</t>
  </si>
  <si>
    <t>http://id.lib.harvard.edu/alma/990026569840203941/catalog</t>
  </si>
  <si>
    <t>S 254</t>
  </si>
  <si>
    <t>SP d/d</t>
  </si>
  <si>
    <t>Records assembled by the State Paper Office, including papers of the Secretaries of State up to 1782</t>
  </si>
  <si>
    <t>Cited as SPF Archives / SPF Spain in Burdon 1–3</t>
  </si>
  <si>
    <t>S 255</t>
  </si>
  <si>
    <t>Spain CU</t>
  </si>
  <si>
    <t>Cartografía y relaciones históricas de Ultramar</t>
  </si>
  <si>
    <t>Finamore 81</t>
  </si>
  <si>
    <t xml:space="preserve">By Sevicio Geográfico e Historico del Ejercito
Titles = Cartografía de Ultramar
See maps 1753, 1764, 1780 Link: http://www.stgeorgescayebelize.org/evolution-of-name.html </t>
  </si>
  <si>
    <t>S 256</t>
  </si>
  <si>
    <t>Speer</t>
  </si>
  <si>
    <t>West-India Pilot</t>
  </si>
  <si>
    <t>Finamore 211</t>
  </si>
  <si>
    <t>By Joseph Smith Speer, printer S. Hooper</t>
  </si>
  <si>
    <t>S 257</t>
  </si>
  <si>
    <t>Squier</t>
  </si>
  <si>
    <t>E. G. Squier</t>
  </si>
  <si>
    <t xml:space="preserve">The states of Central America </t>
  </si>
  <si>
    <t>1858</t>
  </si>
  <si>
    <t>Gale/World Scholar: https://tinyurl.gale.com/tinyurl/DPB2g3 
Google: https://www.google.com/books/edition/The_States_of_Central_America/IHsaqv17bh8C?hl=en&amp;gbpv=1&amp;printsec=frontcover</t>
  </si>
  <si>
    <t>S 258</t>
  </si>
  <si>
    <t>Squier, Waikna</t>
  </si>
  <si>
    <t>Waikna, or, Adventures on the Mosquito shore</t>
  </si>
  <si>
    <t>https://link.gale.com/apps/doc/CY0103178029/SABN?u=camb55135&amp;sid=SABN&amp;xid=f8bae517</t>
  </si>
  <si>
    <t>S 259</t>
  </si>
  <si>
    <t>States-General, 1.01.02, d</t>
  </si>
  <si>
    <t>Inventaris van het archief van de Staten-Generaal, (1431) 1576-1796</t>
  </si>
  <si>
    <t>S 260</t>
  </si>
  <si>
    <t>Statutes R</t>
  </si>
  <si>
    <t>Statutes of the Realm</t>
  </si>
  <si>
    <t>No place of publication given / edited by John Raithby</t>
  </si>
  <si>
    <t>Gale/Making Modern World v1: https://link.gale.com/apps/doc/U0107812236/MOME?u=camb55135&amp;sid=MOME&amp;xid=98d14cfb</t>
  </si>
  <si>
    <t>S 261</t>
  </si>
  <si>
    <t>Stephens</t>
  </si>
  <si>
    <t>Incidents of travel in Central America, Chiapas, and Yucatan</t>
  </si>
  <si>
    <t>Google v1: https://www.google.com/books/edition/Incidents_of_Travel_in_Central_America_C/4y8TAAAAYAAJ?hl=en
Google v2: https://www.google.com/books/edition/_/Pu0MAAAAIAAJ?hl=en&amp;sa=X&amp;ved=2ahUKEwiUoq-n-rvwAhVlUN8KHbXYASEQ8fIDegQIARAD</t>
  </si>
  <si>
    <t>S 262</t>
  </si>
  <si>
    <t>Stoddart</t>
  </si>
  <si>
    <t>D. R. Stoddart</t>
  </si>
  <si>
    <t>Atoll Research Bulletin</t>
  </si>
  <si>
    <t>Three Caribbean Atolls: Turneffe Islands, Lighthouse Reef, and Glover's Reef, British Honduras</t>
  </si>
  <si>
    <t>file:///Users/angelnavidad/Downloads/00087x.pdf</t>
  </si>
  <si>
    <t>S 263</t>
  </si>
  <si>
    <t>Sup Ct a</t>
  </si>
  <si>
    <t>Supreme Court</t>
  </si>
  <si>
    <t>Inc Summary Courts in some vols /Burdon 2</t>
  </si>
  <si>
    <t>S 264</t>
  </si>
  <si>
    <t>Terte</t>
  </si>
  <si>
    <t>Histoire generale des Antilles habitées par les François</t>
  </si>
  <si>
    <t>Gallica v1: https://gallica.bnf.fr/ark:/12148/bpt6k9801339z
Gallica v2: https://gallica.bnf.fr/ark:/12148/bpt6k98223993</t>
  </si>
  <si>
    <t>S 265</t>
  </si>
  <si>
    <t>Thompson</t>
  </si>
  <si>
    <t>J. E. Thompson</t>
  </si>
  <si>
    <t>American Anthropologist</t>
  </si>
  <si>
    <t>Sixteenth and seventeenth century reports on the Chol Mayas</t>
  </si>
  <si>
    <t>http://ezp-prod1.hul.harvard.edu/login?url=https://www.jstor.org/stable/661615</t>
  </si>
  <si>
    <t>S 266</t>
  </si>
  <si>
    <t>Thompson, Maya</t>
  </si>
  <si>
    <t>The Maya of Belize</t>
  </si>
  <si>
    <t>By John Eric Sydney Thompson / 1972 edition printed by Benex Press / later editions available</t>
  </si>
  <si>
    <t>file:///Users/angelnavidad/Library/Mobile%20Documents/com~apple~Preview/Documents/the_maya_of_belize_hq.pdf</t>
  </si>
  <si>
    <t>S 267</t>
  </si>
  <si>
    <t>Thornton</t>
  </si>
  <si>
    <t>J. K. Thornton</t>
  </si>
  <si>
    <t>The Zambos and the Transformation of the Miskitu Kingdom, 1636–1740</t>
  </si>
  <si>
    <t>https://doi-org.ezp-prod1.hul.harvard.edu/10.1215/00182168-3727364</t>
  </si>
  <si>
    <t>S 268</t>
  </si>
  <si>
    <t>Toussaint</t>
  </si>
  <si>
    <t>M. Toussaint</t>
  </si>
  <si>
    <t>Belice : textos de su historia, 1670-1981</t>
  </si>
  <si>
    <t>S 269</t>
  </si>
  <si>
    <t>Tovilla</t>
  </si>
  <si>
    <t>Relaciones histórico-descriptivas de la Verapaz, el Manché y Lacandón en Guatemala</t>
  </si>
  <si>
    <t>Jones 2 p49</t>
  </si>
  <si>
    <t>Edited by France V. Scholes y Eleanor B. Adams</t>
  </si>
  <si>
    <t>file:///Users/angelnavidad/Downloads/tovilla.pdf</t>
  </si>
  <si>
    <t>S 270</t>
  </si>
  <si>
    <t>U Tex Lib, G19-d</t>
  </si>
  <si>
    <t>Nettie Lee Benson Latin American Collection</t>
  </si>
  <si>
    <t>University of Texas</t>
  </si>
  <si>
    <t xml:space="preserve">C. E. Castañeda, J. A. Dabbs, Guide, Cambridge 1939, Link: https://hdl.handle.net/2027/mdp.39015034712904 </t>
  </si>
  <si>
    <t>https://www.lib.utexas.edu/about/locations/benson</t>
  </si>
  <si>
    <t>S 271</t>
  </si>
  <si>
    <t>UK BE</t>
  </si>
  <si>
    <t>R. Thomas, N. Dimsdale</t>
  </si>
  <si>
    <t>A millennium of UK data</t>
  </si>
  <si>
    <t>https://www.bankofengland.co.uk/statistics/research-datasets</t>
  </si>
  <si>
    <t>S 272</t>
  </si>
  <si>
    <t>Uring</t>
  </si>
  <si>
    <t>A history of the voyages and travels of Capt. Nathaniel Uring. With new draughts of the Bay of Honduras and the Caribbee Islands; and particularly of St. Lucia, and the harbour of Petite Carenage; into which ships may run in bad weather, and be safe from all winds and storms. Very useful for masters of ships that use the Leeward Island trade, or Jamaica.</t>
  </si>
  <si>
    <t>Gale/ECCO: https://link.gale.com/apps/doc/CW0100827679/ECCO?u=camb55135&amp;sid=ECCO&amp;xid=93c13f09
Readex/Afro-Americana: https://docs-newsbank-com.ezp-prod1.hul.harvard.edu/openurl?ctx_ver=z39.88-2004&amp;rft_id=info:sid/iw.newsbank.com:EAIX&amp;rft_val_format=info:ofi/fmt:kev:mtx:ctx&amp;rft_dat=147E02BAC83A1C10&amp;svc_dat=Evans:eaidoc&amp;req_dat=B425E5B32E784515BC5AAA87BC16A340</t>
  </si>
  <si>
    <t>S 273</t>
  </si>
  <si>
    <t>US BC</t>
  </si>
  <si>
    <t>Bicentennial Edition: Historical Statistics of the United States, Colonial Times to 1970</t>
  </si>
  <si>
    <t>https://www.census.gov/library/publications/1975/compendia/hist_stats_colonial-1970.html</t>
  </si>
  <si>
    <t>S 274</t>
  </si>
  <si>
    <t>US DNB</t>
  </si>
  <si>
    <t>American National Biography</t>
  </si>
  <si>
    <t>S 275</t>
  </si>
  <si>
    <t>US State 1856</t>
  </si>
  <si>
    <t>Documents relative to Central American affairs and the enlistment question</t>
  </si>
  <si>
    <t>https://link.gale.com/apps/doc/CY0102905680/SABN?u=camb55135&amp;sid=SABN&amp;xid=e04c57fa</t>
  </si>
  <si>
    <t>S 276</t>
  </si>
  <si>
    <t>Veitia Linage</t>
  </si>
  <si>
    <t>Norte de la contratacion de las Indias Occidentales</t>
  </si>
  <si>
    <t>By Joseph de Veitia Linage</t>
  </si>
  <si>
    <t>https://link.gale.com/apps/doc/U0100219950/MOME?u=camb55135&amp;sid=MOME&amp;xid=40f105e8</t>
  </si>
  <si>
    <t>S 277</t>
  </si>
  <si>
    <t>Verus</t>
  </si>
  <si>
    <t>Letters lately published in The diary on the subject of the present dispute with Spain</t>
  </si>
  <si>
    <t>Printed for G. Kearsley ...</t>
  </si>
  <si>
    <t>https://link.gale.com/apps/doc/CW0104376499/ECCO?u=camb55135&amp;sid=ECCO&amp;xid=1dd17635</t>
  </si>
  <si>
    <t>S 278</t>
  </si>
  <si>
    <t>Victoria 03</t>
  </si>
  <si>
    <t>J. Victoria Ojeda</t>
  </si>
  <si>
    <t>Millars: espai i història</t>
  </si>
  <si>
    <t>Piratas en tierra adentro. Estrategia defensiva de una ciudad novohispana. Siglos XVI al XVIII</t>
  </si>
  <si>
    <t>https://www.raco.cat/index.php/Millars/article/view/130852</t>
  </si>
  <si>
    <t>S 279</t>
  </si>
  <si>
    <t>Victoria 93</t>
  </si>
  <si>
    <t>Mesoamérica</t>
  </si>
  <si>
    <t>La piratería y su relación con los indígenas de la península de Yucatán</t>
  </si>
  <si>
    <t>https://dialnet.unirioja.es/descarga/articulo/3726690.pdf</t>
  </si>
  <si>
    <t>S 280</t>
  </si>
  <si>
    <t>Victoria 94</t>
  </si>
  <si>
    <t>Revista Complutense de Historia de América</t>
  </si>
  <si>
    <t>Piratería y estrategia defensiva en Yucatán durante el siglo XVIII</t>
  </si>
  <si>
    <t>https://revistas.ucm.es/index.php/RCHA/article/view/RCHA9494110129A/29211</t>
  </si>
  <si>
    <t>S 281</t>
  </si>
  <si>
    <t>Villagutierre Sotomayor</t>
  </si>
  <si>
    <t>Historia de la conquista de la provincia de El Itza, reduccion, y progressos de la de El Lacandon, y otras naciones de indios Barbaros, de la mediacion de el reyno de Guatimala, a las provincias de Yucatan, en la America septentrional</t>
  </si>
  <si>
    <t>S 282</t>
  </si>
  <si>
    <t>Wainwright</t>
  </si>
  <si>
    <t>J. Wainwright</t>
  </si>
  <si>
    <t xml:space="preserve"> Colonial Origins of the State in Southern Belize</t>
  </si>
  <si>
    <t>https://revistas.ucr.ac.cr/index.php/anuario/article/view/45072</t>
  </si>
  <si>
    <t>S 283</t>
  </si>
  <si>
    <t>Wassenaer</t>
  </si>
  <si>
    <t>Historisch verhael alder ghedenck-weerdichste geschiedenisse, die hier en daer in Europa, als in Duijtsch-lant, Vranckrijck, Enghelant, Spaengien, Hungarijen, Polen, Sevenberghen, Wallachien, Moldavien, Turckijen en Neder-lant, van den beginne des jaers 1621 ...</t>
  </si>
  <si>
    <t>S 284</t>
  </si>
  <si>
    <t>Watson</t>
  </si>
  <si>
    <t>R. Watson, H. McKillop</t>
  </si>
  <si>
    <t>Journal of Field Archaeology</t>
  </si>
  <si>
    <t>A Filtered Past: Interpreting Salt Production and Trade Models from Two Remnant Brine-Enrichment Mounds at the Ancient Maya Paynes Creek Salt Works, Belize</t>
  </si>
  <si>
    <t>https://doi-org.ezp-prod1.hul.harvard.edu/10.1080/00934690.2018.1557993</t>
  </si>
  <si>
    <t>S 285</t>
  </si>
  <si>
    <t>Westminster d</t>
  </si>
  <si>
    <t>Muniments of Westminster Abbey</t>
  </si>
  <si>
    <t>Westminster Abbey</t>
  </si>
  <si>
    <t>Westminster Abbey Muniment Catalogue</t>
  </si>
  <si>
    <t xml:space="preserve">Some volumes or items possibly deposited in TNA, Kew, UK /Westminster Abbey Muniment Catalogue Link: https://www.westminster-abbey.org/about-the-abbey/library-research/muniment-collection </t>
  </si>
  <si>
    <t>S 286</t>
  </si>
  <si>
    <t>White 1 Hon</t>
  </si>
  <si>
    <t>The case of His Majesty's subjects settled on the coast of Yucatan in the bay of Honduras under the special and sole protection of the crown of Spain : who were, in the month of September 1779, robbed and despoiled of their property, and captivated in their persons by the King of Spain's forces and subjects, in violation of the seventeenth article of the treaty of Paris, concluded in February 1763, and in breach of other prior articles and treaties, then in force between His Majesty and the said King of Spain</t>
  </si>
  <si>
    <t>https://link.gale.com/apps/doc/CY0102760133/SABN?u=camb55135&amp;sid=SABN&amp;xid=50d0d710</t>
  </si>
  <si>
    <t>S 287</t>
  </si>
  <si>
    <t>White 1 Mos</t>
  </si>
  <si>
    <t>The case of His Majesty's subjects having property in and lately established upon the Mosquito Shore in America : most humbly submitted to the King's Most Excellent Majesty in Council, the Lords and Commons in Parliament, and the nation of Great-Britain at large, 1789</t>
  </si>
  <si>
    <t>https://link.gale.com/apps/doc/CY0102270362/SABN?u=camb55135&amp;sid=SABN&amp;xid=b8095f09</t>
  </si>
  <si>
    <t>S 288</t>
  </si>
  <si>
    <t>White 2</t>
  </si>
  <si>
    <t>The case of the agents to the settlers on the coast of Yucatan, and the late settlers on the Mosquito-Shore : stating the whole of his conduct, in soliciting compensation for the losses, sustained by each of those classes of His Majesty's injured and distressed subjects</t>
  </si>
  <si>
    <t>1793</t>
  </si>
  <si>
    <t>https://link.gale.com/apps/doc/CY0101574822/SABN?u=camb55135&amp;sid=SABN&amp;xid=a6dcd8a3</t>
  </si>
  <si>
    <t>S 289</t>
  </si>
  <si>
    <t>Winthrop d</t>
  </si>
  <si>
    <t>History of New England from 1630 to 1649</t>
  </si>
  <si>
    <t>Google v1: https://www.google.com/books/edition/The_History_of_New_England_from_1630_to/GMMSAAAAYAAJ?hl=en&amp;gbpv=0
Google v2: https://www.google.com/books/edition/The_History_of_New_England_from_1630_to/ycISAAAAYAAJ?hl=en&amp;gbpv=1&amp;printsec=frontcover</t>
  </si>
  <si>
    <t>S 290</t>
  </si>
  <si>
    <t>Winzerling</t>
  </si>
  <si>
    <t>E. O. Winzerling</t>
  </si>
  <si>
    <t>The Beginning of British Honduras, 1506-1765</t>
  </si>
  <si>
    <t>https://ufdc.ufl.edu/UF00099216/00001</t>
  </si>
  <si>
    <t>S 291</t>
  </si>
  <si>
    <t>Wombwell</t>
  </si>
  <si>
    <t>J. A. Wombwell</t>
  </si>
  <si>
    <t>Long War Against Piracy</t>
  </si>
  <si>
    <t>Fort Leavenworth</t>
  </si>
  <si>
    <t>https://www.hsdl.org/?view&amp;did=23760</t>
  </si>
  <si>
    <t>S 292</t>
  </si>
  <si>
    <t>Wright/van Dam</t>
  </si>
  <si>
    <t>Nederlandsche zeevaarders op de eilanden in de Caraïbische zee en aan de kust van Columbia en Venezuela gedurende de jaren 1621-1648(9) Documenten hoofdzakelijk uit het Archivo general de Indias te Sevilla</t>
  </si>
  <si>
    <t>Edited by Irene A. Wright / Translations by Cornelis F. A. van Dam</t>
  </si>
  <si>
    <t>Delpher v1: https://resolver.kb.nl/resolve?urn=MMKB05:000038083 = file:///Users/angelnavidad/Downloads/MMKB05_000038083_pdf.pdf
Delpher v2: https://resolver.kb.nl/resolve?urn=MMKB05:000038084 = file:///Users/angelnavidad/Downloads/MMKB05_000038084_pdf.pdf</t>
  </si>
  <si>
    <t>S 293</t>
  </si>
  <si>
    <t>Wu</t>
  </si>
  <si>
    <t>Y. Wu</t>
  </si>
  <si>
    <t>Jamaican trade, 1688-1769</t>
  </si>
  <si>
    <t>http://search.proquest.com.ezp-prod1.hul.harvard.edu/dissertations-theses/jamaican-trade-1688-1769-quantitative-study/docview/304300587/se-2?accountid=11311</t>
  </si>
  <si>
    <t>S 294</t>
  </si>
  <si>
    <t>Ximenes</t>
  </si>
  <si>
    <t>Historia de la Provincia de San Vicente de Chiapa y Guatemala de la Orden de Predicadores</t>
  </si>
  <si>
    <t>v 1: https://archive.org/details/historiadelaprov01ximguat/page/n5/mode/2up
v 2: https://archive.org/details/BibliotecaGoathemalaAGHGVolIIHistoriaProvinciaSanVicenteDeChiapaGuatemala
v 3: https://archive.org/details/BibliotecaGoathemalaAGHGVolIIIHistoriaProvinciaSanVicenteDeChiapaGuatemala3</t>
  </si>
  <si>
    <t>S 295</t>
  </si>
  <si>
    <t>Yucatan DNB</t>
  </si>
  <si>
    <t>Yucatán en el tiempo : enciclopedia alfabética</t>
  </si>
  <si>
    <t>S 296</t>
  </si>
  <si>
    <t>Zahedieh 86a</t>
  </si>
  <si>
    <t>N. Zahedieh</t>
  </si>
  <si>
    <t>Trade, Plunder, and Economic Development in Early English Jamaica, 1655-89</t>
  </si>
  <si>
    <t>http://ezp-prod1.hul.harvard.edu/login?url=https://www.jstor.org/stable/2596150</t>
  </si>
  <si>
    <t>S 297</t>
  </si>
  <si>
    <t>Zahedieh 86b</t>
  </si>
  <si>
    <t>The Merchants of Port Royal, Jamaica, and the Spanish Contraband Trade, 1655-1692</t>
  </si>
  <si>
    <t>http://ezp-prod1.hul.harvard.edu/login?url=https://www.jstor.org/stable/1923683</t>
  </si>
  <si>
    <t>S 298</t>
  </si>
  <si>
    <t>Zahedieh 90</t>
  </si>
  <si>
    <t>Journal of Imperial and Commonwealth History</t>
  </si>
  <si>
    <t>A Frugal, Prudential and Hopeful Trade’. Privateering in Jamaica, 1655–89</t>
  </si>
  <si>
    <t>file:///Users/angelnavidad/Downloads/zahedieh1990.pdf</t>
  </si>
  <si>
    <t>S 299</t>
  </si>
  <si>
    <t>R. E. Zupko</t>
  </si>
  <si>
    <t>A Dictionary of Weights and Measures for the British Isles: The Middle Ages to the Twentieth Century</t>
  </si>
  <si>
    <t>Philadelphia</t>
  </si>
  <si>
    <t>file:///Users/angelnavidad/Downloads/bub_gb_0l_k-XMIiQIC.pdf</t>
  </si>
  <si>
    <t>S 300</t>
  </si>
  <si>
    <t>American State Papers</t>
  </si>
  <si>
    <t>1831</t>
  </si>
  <si>
    <t>https://hollis.harvard.edu/primo-explore/fulldisplay?docid=01HVD_ALMA512222786880003941&amp;context=L&amp;vid=HVD2&amp;search_scope=everything&amp;tab=everything&amp;lang=en_US</t>
  </si>
  <si>
    <t>S 301</t>
  </si>
  <si>
    <t>United States Congressional Serial Set</t>
  </si>
  <si>
    <t>1817</t>
  </si>
  <si>
    <t>http://id.lib.harvard.edu/alma/990098609660203941/catalog</t>
  </si>
  <si>
    <t>S 302</t>
  </si>
  <si>
    <t>titles</t>
  </si>
  <si>
    <t>Newspapers &amp; Periodicals</t>
  </si>
  <si>
    <t>American Antiquarian Society</t>
  </si>
  <si>
    <t>Worcester</t>
  </si>
  <si>
    <t>Guide: https://www.americanantiquarian.org/newspapers-periodicals</t>
  </si>
  <si>
    <t>S 303</t>
  </si>
  <si>
    <t>feet</t>
  </si>
  <si>
    <t>Records, United Bible Societies, Latin America Regional Center</t>
  </si>
  <si>
    <t>American Bible Society</t>
  </si>
  <si>
    <t>Assume ABS records moved from NY to PA in 2015 / Guide not found</t>
  </si>
  <si>
    <t>S 304</t>
  </si>
  <si>
    <t>Account for repairs done at Honduras to sloop "Cupid", (captain Wm. Carlyon), and stores taken on board</t>
  </si>
  <si>
    <t>Archives and Cornish Studies Service</t>
  </si>
  <si>
    <t>Redruth</t>
  </si>
  <si>
    <t>Ref CN/3389
TNA Discovery: http://discovery.nationalarchives.gov.uk/details/r/9d6e7f1b-4243-47e8-8086-07a8b583b0de</t>
  </si>
  <si>
    <t>S 305</t>
  </si>
  <si>
    <t>Indian Papers</t>
  </si>
  <si>
    <t>Inc uncompleted, unsigned, undated questionnaire with answers, on the subject of the constitution of the Law Courts, the law, and the Judiciary procedure of the Settlement /Burdon 2</t>
  </si>
  <si>
    <t>S 306</t>
  </si>
  <si>
    <t>Vice-Admiralty Court records</t>
  </si>
  <si>
    <t>Archives Unit</t>
  </si>
  <si>
    <t>Spanish Town</t>
  </si>
  <si>
    <t>Records = c 60 to 80 boxes / median used /Claudette Thomas 2011 Link: https://www.ifla.org/past-wlic/2011/141-thomas-en.pdf</t>
  </si>
  <si>
    <t>S 307</t>
  </si>
  <si>
    <t>Special Collections</t>
  </si>
  <si>
    <t>Baker Library</t>
  </si>
  <si>
    <t>S 308</t>
  </si>
  <si>
    <t>Latin Americana</t>
  </si>
  <si>
    <t>Bancroft Library</t>
  </si>
  <si>
    <t>Guide Link: https://www.lib.berkeley.edu/libraries/bancroft-library/latin-americana</t>
  </si>
  <si>
    <t>S 309</t>
  </si>
  <si>
    <t>Wrest Park (Lucas) Manuscripts</t>
  </si>
  <si>
    <t>Bedfordshire Archives &amp; Records Service</t>
  </si>
  <si>
    <t>Bedford</t>
  </si>
  <si>
    <t>TNA Discovery: http://discovery.nationalarchives.gov.uk/details/r/2b8f4b12-252e-49d8-b1ae-3cace3bf6145</t>
  </si>
  <si>
    <t>S 310</t>
  </si>
  <si>
    <t>Archivo Franciscano</t>
  </si>
  <si>
    <t>Biblioteca Nacional de México</t>
  </si>
  <si>
    <t>Catalogue Link: https://bnm.iib.unam.mx/index.php/biblioteca-nacional-de-mexico/colecciones/fondo-reservado/archivos-y-manuscritos</t>
  </si>
  <si>
    <t>S 311</t>
  </si>
  <si>
    <t>Département des Manuscrits Amérique</t>
  </si>
  <si>
    <t>Bibliothèque nationale de France</t>
  </si>
  <si>
    <t>BnF Catalogue général</t>
  </si>
  <si>
    <t>S 312</t>
  </si>
  <si>
    <t>Département des Manuscrits Mexicain</t>
  </si>
  <si>
    <t xml:space="preserve">BnF Catalogue général Link: https://archivesetmanuscrits.bnf.fr </t>
  </si>
  <si>
    <t>S 313</t>
  </si>
  <si>
    <t>17th and 18th Century Nichols Newspapers Collection</t>
  </si>
  <si>
    <t>S 314</t>
  </si>
  <si>
    <t>Papers of the United Society for the Propagation of the Gospel</t>
  </si>
  <si>
    <t>S 315</t>
  </si>
  <si>
    <t>Papers of George Croker Bayly</t>
  </si>
  <si>
    <t>S 316</t>
  </si>
  <si>
    <t>Letter of attorney: Peter Ainsworth (1) and Peter Ainsworth (2) to Daniel Wilcox of Liverpool, master of the vessel "King of Prussia" and Peter Higson of Bolton, gentleman</t>
  </si>
  <si>
    <t>Bolton Archives and Local Studies Service</t>
  </si>
  <si>
    <t>Bolton</t>
  </si>
  <si>
    <t>TNA Discovery: http://discovery.nationalarchives.gov.uk/details/r/d98d024b-a3f9-47e7-8ba0-4cc60ecd11e3</t>
  </si>
  <si>
    <t>S 317</t>
  </si>
  <si>
    <t>Joseph J. Williams, SJ ethnological collection</t>
  </si>
  <si>
    <t>Boston College</t>
  </si>
  <si>
    <t>S 318</t>
  </si>
  <si>
    <t>Burney Collection</t>
  </si>
  <si>
    <t>S 319</t>
  </si>
  <si>
    <t>Navy Board: Bound Out-letters</t>
  </si>
  <si>
    <t>Caird Library and Archive</t>
  </si>
  <si>
    <t>Ref ADM 354
TNA Discovery: http://discovery.nationalarchives.gov.uk/details/r/C16344</t>
  </si>
  <si>
    <t>S 320</t>
  </si>
  <si>
    <t>Royal Commonwealth Society</t>
  </si>
  <si>
    <t>Cambridge University</t>
  </si>
  <si>
    <t>Catalogue Link: https://www.lib.cam.ac.uk/rcs</t>
  </si>
  <si>
    <t>S 321</t>
  </si>
  <si>
    <t>William Blathwayt Papers</t>
  </si>
  <si>
    <t>Colonial Williamsburg Foundation</t>
  </si>
  <si>
    <t>S 322</t>
  </si>
  <si>
    <t>Asa Hosmer letters to his daughter Nancy</t>
  </si>
  <si>
    <t>Connecticut Historical Society</t>
  </si>
  <si>
    <t>Hartford</t>
  </si>
  <si>
    <t>WorldCat</t>
  </si>
  <si>
    <t>Not found in CHS Catalogue Link: https://chs.waldo.kohalibrary.com</t>
  </si>
  <si>
    <t>S 323</t>
  </si>
  <si>
    <t>James G. Needham papers</t>
  </si>
  <si>
    <t>Cornell University</t>
  </si>
  <si>
    <t>S 324</t>
  </si>
  <si>
    <t>Wilmot-Horton of Osmaston and Catton</t>
  </si>
  <si>
    <t>Derbyshire Record Office</t>
  </si>
  <si>
    <t>Matlock</t>
  </si>
  <si>
    <t>TNA: http://discovery.nationalarchives.gov.uk/details/r/cfe1d343-4149-4a53-b4b9-fa8a3dd173ba</t>
  </si>
  <si>
    <t>S 325</t>
  </si>
  <si>
    <t>Memorandum on Bay of Honduras</t>
  </si>
  <si>
    <t>Devon Archives and Local Studies Archive</t>
  </si>
  <si>
    <t>Exeter</t>
  </si>
  <si>
    <t>TNA: http://discovery.nationalarchives.gov.uk/details/r/b741fca3-84f6-4b82-b935-3882ada856bc</t>
  </si>
  <si>
    <t>S 326</t>
  </si>
  <si>
    <t>Hotchkin Family Plantation record book</t>
  </si>
  <si>
    <t>Duke University</t>
  </si>
  <si>
    <t>Durham</t>
  </si>
  <si>
    <t>S 327</t>
  </si>
  <si>
    <t>James Rogers papers, 1768-1794 and undated</t>
  </si>
  <si>
    <t>S 328</t>
  </si>
  <si>
    <t>Frank Baker collection of Wesleyana and British Methodism, 1536-1996 and undated</t>
  </si>
  <si>
    <t>S 329</t>
  </si>
  <si>
    <t>item</t>
  </si>
  <si>
    <t>William Howard Hooker Collection: H.M.S. Desperate Logbook</t>
  </si>
  <si>
    <t>East Carolina University</t>
  </si>
  <si>
    <t>Greenville</t>
  </si>
  <si>
    <t>Link: http://digital.lib.ecu.edu/1905</t>
  </si>
  <si>
    <t>S 330</t>
  </si>
  <si>
    <t>Collection of Philadelphia merchants records</t>
  </si>
  <si>
    <t>Hagley Museum and Library</t>
  </si>
  <si>
    <t>Wilmington</t>
  </si>
  <si>
    <t>Guide Link: https://findingaids.hagley.org/repositories/3/resources/830</t>
  </si>
  <si>
    <t>S 331</t>
  </si>
  <si>
    <t>Latin American Pamphlet Collection</t>
  </si>
  <si>
    <t>Harvard University</t>
  </si>
  <si>
    <t>https://library.harvard.edu/collections/latin-american-pamphlet-digital-collection</t>
  </si>
  <si>
    <t>S 332</t>
  </si>
  <si>
    <t>Records of the Lydia E. Pinkham Medicine Company, 1776-ca.1985 (inclusive), 1859-1968 (bulk)</t>
  </si>
  <si>
    <t>https://hollisarchives.lib.harvard.edu/repositories/8/resources/7693</t>
  </si>
  <si>
    <t>S 333</t>
  </si>
  <si>
    <t>Papeles varios de America</t>
  </si>
  <si>
    <t>https://hollisarchives.lib.harvard.edu/repositories/24/resources/3938</t>
  </si>
  <si>
    <t>S 334</t>
  </si>
  <si>
    <t>John Coffin Jones business records, 1762-1829 (inclusive)</t>
  </si>
  <si>
    <t>https://hollisarchives.lib.harvard.edu/repositories/11/resources/7250</t>
  </si>
  <si>
    <t>S 335</t>
  </si>
  <si>
    <t>Hancock family papers, 1664-1854 (inclusive)</t>
  </si>
  <si>
    <t>https://hollisarchives.lib.harvard.edu/repositories/11/resources/7584</t>
  </si>
  <si>
    <t>S 336</t>
  </si>
  <si>
    <t>Fondo Reservado, Publicaciones periódicas mexicanas 1722-1917</t>
  </si>
  <si>
    <t>Hemeroteca Nacional de México</t>
  </si>
  <si>
    <t>Guide Link: https://hnm.iib.unam.mx/index.php/hemeroteca-nacional-de-mexico/colecciones/fondo-reservado/publicaciones-periodicas-mexicanas-1722-1917</t>
  </si>
  <si>
    <t>S 337</t>
  </si>
  <si>
    <t>Powel family papers</t>
  </si>
  <si>
    <t>Historical Society of Pennsylvania</t>
  </si>
  <si>
    <t>Catalogue Link: https://discover.hsp.org</t>
  </si>
  <si>
    <t>S 338</t>
  </si>
  <si>
    <t>Pile family papers</t>
  </si>
  <si>
    <t>S 339</t>
  </si>
  <si>
    <t>Manuscripts for the Study of Iberian, Latin American, and Latino History</t>
  </si>
  <si>
    <t>Huntington Library</t>
  </si>
  <si>
    <t>San Marino</t>
  </si>
  <si>
    <t xml:space="preserve">Guide Link: https://hdl.huntington.org/digital/collection/p15150coll1/id/7620/ </t>
  </si>
  <si>
    <t>S 340</t>
  </si>
  <si>
    <t>Stowe Papers</t>
  </si>
  <si>
    <t>Guide Link: https://hdl.handle.net/2027/mdp.39015017633713?urlappend=%3Bseq=165
OAC Link: https://oac.cdlib.org/findaid/ark:/13030/c8ht2qq9/</t>
  </si>
  <si>
    <t>S 341</t>
  </si>
  <si>
    <t>George Mifflin Dallas papers</t>
  </si>
  <si>
    <t>Huntington Catalogue</t>
  </si>
  <si>
    <t>HC Link: https://catalog.huntington.org/record=b1591201</t>
  </si>
  <si>
    <t>S 342</t>
  </si>
  <si>
    <t>Egerton family papers</t>
  </si>
  <si>
    <t>HC Link: https://catalog.huntington.org/record=b1526229
OAC Link: https://oac.cdlib.org/findaid/ark:/13030/c8mw2nvw/</t>
  </si>
  <si>
    <t>S 343</t>
  </si>
  <si>
    <t>A compilation of "Instructions to Governors, Commissions, and other Papers respecting the Colonies," chiefly relating to Jamaica and Barbados</t>
  </si>
  <si>
    <t>HC Link: https://catalog.huntington.org/record=b1071225</t>
  </si>
  <si>
    <t>S 344</t>
  </si>
  <si>
    <t>William Blathwayt Papers (Addenda)</t>
  </si>
  <si>
    <t>OAC Link: https://oac.cdlib.org/findaid/ark:/13030/kt1199n4mx/</t>
  </si>
  <si>
    <t>S 345</t>
  </si>
  <si>
    <t>Correspondence and documents from the office of William Blathwayt</t>
  </si>
  <si>
    <t>S 346</t>
  </si>
  <si>
    <t>Online Archive of California</t>
  </si>
  <si>
    <t>OAC Link: https://oac.cdlib.org/findaid/ark:/13030/tf9b69p05t/</t>
  </si>
  <si>
    <t>S 347</t>
  </si>
  <si>
    <t>Hugh Hammond Bennett papers, 1808-1964, undated</t>
  </si>
  <si>
    <t>Iowa State University</t>
  </si>
  <si>
    <t>Ames</t>
  </si>
  <si>
    <t>ISU Aid: https://isuarchives.cuadra.com/star/findingaids/ms-0164.xml</t>
  </si>
  <si>
    <t>S 348</t>
  </si>
  <si>
    <t>Belize Mission Collection</t>
  </si>
  <si>
    <t>Jesuit Archives &amp; Research Center</t>
  </si>
  <si>
    <t>Saint Louis</t>
  </si>
  <si>
    <t>Guide Link: http://jesuitarchives.org/collections/missouri-province-archive/belize-mission-collection/</t>
  </si>
  <si>
    <t>S 349</t>
  </si>
  <si>
    <t>Bennett, John &amp; Sons of London</t>
  </si>
  <si>
    <t>Kent History and Library Centre</t>
  </si>
  <si>
    <t>Maidstone</t>
  </si>
  <si>
    <t>TNA Discovery: http://discovery.nationalarchives.gov.uk/details/r/5da28075-2a5b-4959-812c-14afbbe4c0ef</t>
  </si>
  <si>
    <t>S 350</t>
  </si>
  <si>
    <t>Memo. relating to Mr. Anderson and Honduras.</t>
  </si>
  <si>
    <t>TNA: http://discovery.nationalarchives.gov.uk/details/r/b9e3d4f3-a83e-40c0-8fae-93a8b6a7c8eb</t>
  </si>
  <si>
    <t>S 351</t>
  </si>
  <si>
    <t>Fulham Papers Colonial</t>
  </si>
  <si>
    <t>Lambeth Palace</t>
  </si>
  <si>
    <t>https://archives.lambethpalacelibrary.org.uk/CalmView/Record.aspx?src=CalmView.Catalog&amp;id=FP%2f1-40</t>
  </si>
  <si>
    <t>S 352</t>
  </si>
  <si>
    <t>Correspondence and papers on churches outside the diocese of London</t>
  </si>
  <si>
    <t>https://archives.lambethpalacelibrary.org.uk/CalmView/Record.aspx?src=CalmView.Catalog&amp;id=FP%2fJackson%2fF%2f54</t>
  </si>
  <si>
    <t>S 353</t>
  </si>
  <si>
    <t>Tait, Archibald Campbell (1811-1882)</t>
  </si>
  <si>
    <t>https://archives.lambethpalacelibrary.org.uk/CalmView/Record.aspx?src=CalmView.Catalog&amp;id=Tait</t>
  </si>
  <si>
    <t>S 354</t>
  </si>
  <si>
    <t>Christian Faith Society</t>
  </si>
  <si>
    <t>https://archives.lambethpalacelibrary.org.uk/CalmView/Record.aspx?src=CalmView.Catalog&amp;id=CFS</t>
  </si>
  <si>
    <t>S 355</t>
  </si>
  <si>
    <t>Ephraim George Squier Papers</t>
  </si>
  <si>
    <t>Library of Congress</t>
  </si>
  <si>
    <t>https://lccn.loc.gov/mm79041087</t>
  </si>
  <si>
    <t>S 356</t>
  </si>
  <si>
    <t>Leverpool</t>
  </si>
  <si>
    <t>Liverpool Record Office</t>
  </si>
  <si>
    <t>Liverpool</t>
  </si>
  <si>
    <t>Ref 920 NIC/5/5/74
TNA Discovery: http://discovery.nationalarchives.gov.uk/details/r/65573d34-8ceb-4e7d-83ce-1859b0d115be</t>
  </si>
  <si>
    <t>S 357</t>
  </si>
  <si>
    <t>Samuel McCutchon papers</t>
  </si>
  <si>
    <t>Louisiana State University</t>
  </si>
  <si>
    <t>Baton Rouge</t>
  </si>
  <si>
    <t>https://www.lib.lsu.edu/sites/default/files/sc/findaid/1049m.pdf</t>
  </si>
  <si>
    <t>S 358</t>
  </si>
  <si>
    <t>Council of Trade and Plantations letter book, Mss. 680</t>
  </si>
  <si>
    <t>https://lsu.ent.sirsi.net/client/en_US/lsu/search/detailnonmodal/ent:$002f$002fSD_LSU$002f0$002fSD_LSU:1254833/one</t>
  </si>
  <si>
    <t>S 359</t>
  </si>
  <si>
    <t>Manuscripts</t>
  </si>
  <si>
    <t>Massachusetts Historical Society</t>
  </si>
  <si>
    <t>https://www.masshist.org/collection-guides/browse/manuscript-guides</t>
  </si>
  <si>
    <t>S 360</t>
  </si>
  <si>
    <t>Record Group 84, Records of the Foreign Service Posts of the Department of State</t>
  </si>
  <si>
    <t>National Archives and Records Administration</t>
  </si>
  <si>
    <t>S 361</t>
  </si>
  <si>
    <t>Nugent Papers</t>
  </si>
  <si>
    <t>National Army Museum</t>
  </si>
  <si>
    <t>TNA: http://discovery.nationalarchives.gov.uk/details/r/c9a48450-da31-492e-b151-6ca2342ba7a4</t>
  </si>
  <si>
    <t>S 362</t>
  </si>
  <si>
    <t>Manuscript collection</t>
  </si>
  <si>
    <t>National Museum of the Royal Navy</t>
  </si>
  <si>
    <t>Portsmouth</t>
  </si>
  <si>
    <t>https://www.nmrn-portsmouth.org.uk/manuscripts-collection-0</t>
  </si>
  <si>
    <t>S 363</t>
  </si>
  <si>
    <t>log of voyage from London to Barbados and the Bay of Honduras</t>
  </si>
  <si>
    <t>National Records of Scotland</t>
  </si>
  <si>
    <t>Edinburgh</t>
  </si>
  <si>
    <t>TNA: http://discovery.nationalarchives.gov.uk/details/r/N13670886</t>
  </si>
  <si>
    <t>S 364</t>
  </si>
  <si>
    <t>Account book, 1728-1733, Mss C 5000</t>
  </si>
  <si>
    <t>New England Historic Genealogical Society</t>
  </si>
  <si>
    <t>http://library.nehgs.org/record=b1064377~S0</t>
  </si>
  <si>
    <t>S 365</t>
  </si>
  <si>
    <t>folders</t>
  </si>
  <si>
    <t>Arthur Alfonso Schomburg collection</t>
  </si>
  <si>
    <t>New York Public Library</t>
  </si>
  <si>
    <t>S 366</t>
  </si>
  <si>
    <t>Robert Jackson Alexander papers</t>
  </si>
  <si>
    <t>S 367</t>
  </si>
  <si>
    <t>Nicholas Stewart daybook</t>
  </si>
  <si>
    <t>S 368</t>
  </si>
  <si>
    <t>Thomas Moffatt correspondence</t>
  </si>
  <si>
    <t>S 369</t>
  </si>
  <si>
    <t>Thomas Addis Emmet collection</t>
  </si>
  <si>
    <t>S 370</t>
  </si>
  <si>
    <t>Letters from Jamaica on commercial affairs</t>
  </si>
  <si>
    <t>S 371</t>
  </si>
  <si>
    <t>Benjamin Randolph ledger</t>
  </si>
  <si>
    <t>S 372</t>
  </si>
  <si>
    <t>Squier family papers, 1746-1888 (bulk 1816-1888)</t>
  </si>
  <si>
    <t>New-York Historical Society</t>
  </si>
  <si>
    <t>https://bobcat.library.nyu.edu/permalink/f/22u4kq/nyu_aleph000801952</t>
  </si>
  <si>
    <t>S 373</t>
  </si>
  <si>
    <t>Papers, 1847-1894 (bulk 1849-1859)</t>
  </si>
  <si>
    <t>https://bobcat.library.nyu.edu/permalink/f/22u4kq/nyu_aleph000799542</t>
  </si>
  <si>
    <t>S 374</t>
  </si>
  <si>
    <t>Account books, James Beekman</t>
  </si>
  <si>
    <t>https://bobcat.library.nyu.edu/permalink/f/22u4kq/nyu_aleph001514867</t>
  </si>
  <si>
    <t>S 375</t>
  </si>
  <si>
    <t>Emile A. Hart papers, between 1870 and 1890?</t>
  </si>
  <si>
    <t>https://bobcat.library.nyu.edu/permalink/f/22u4kq/nyu_aleph004228945</t>
  </si>
  <si>
    <t>S 376</t>
  </si>
  <si>
    <t>Account book, [1785?].</t>
  </si>
  <si>
    <t>https://bobcat.library.nyu.edu/permalink/f/22u4kq/nyu_aleph001583291</t>
  </si>
  <si>
    <t>S 377</t>
  </si>
  <si>
    <t>Document, 1680, June 22.</t>
  </si>
  <si>
    <t>https://bobcat.library.nyu.edu/permalink/f/22u4kq/nyu_aleph001451820</t>
  </si>
  <si>
    <t>S 378</t>
  </si>
  <si>
    <t>La Nouvelle Neustrie collection, 1824-1829, undated</t>
  </si>
  <si>
    <t>https://bobcat.library.nyu.edu/permalink/f/22u4kq/nyu_aleph004680486</t>
  </si>
  <si>
    <t>S 379</t>
  </si>
  <si>
    <t>James Glean notarized document, 1773 February 3</t>
  </si>
  <si>
    <t>https://bobcat.library.nyu.edu/permalink/f/22u4kq/nyu_aleph003431907</t>
  </si>
  <si>
    <t>S 380</t>
  </si>
  <si>
    <t>Letter book and waste book, 1762-1768.</t>
  </si>
  <si>
    <t>https://bobcat.library.nyu.edu/permalink/f/22u4kq/nyu_aleph001616011</t>
  </si>
  <si>
    <t>S 381</t>
  </si>
  <si>
    <t>George Alexander Braddick indenture, 1847 February 15</t>
  </si>
  <si>
    <t>https://bobcat.library.nyu.edu/permalink/f/22u4kq/nyu_aleph004077113</t>
  </si>
  <si>
    <t>S 382</t>
  </si>
  <si>
    <t>Letter book, 1756 May 10-1757 Jan. 24.</t>
  </si>
  <si>
    <t>https://bobcat.library.nyu.edu/permalink/f/22u4kq/nyu_aleph001708405</t>
  </si>
  <si>
    <t>S 383</t>
  </si>
  <si>
    <t>Jacob Le Roy papers, 1791-1832 (bulk 1810-1820).</t>
  </si>
  <si>
    <t>https://bobcat.library.nyu.edu/permalink/f/22u4kq/nyu_aleph000924023</t>
  </si>
  <si>
    <t>S 384</t>
  </si>
  <si>
    <t>Spanish-American Colonial Manuscripts</t>
  </si>
  <si>
    <t>Newberry Library</t>
  </si>
  <si>
    <t>Chicago</t>
  </si>
  <si>
    <t>https://www.newberry.org/node/478</t>
  </si>
  <si>
    <t>S 385</t>
  </si>
  <si>
    <t>Accounts   Of trade in various commodities including logwood, stockings &amp; kersey (moth...</t>
  </si>
  <si>
    <t>Northamptonshire Archives</t>
  </si>
  <si>
    <t>Northampton</t>
  </si>
  <si>
    <t>Ref Th 1802
TNA Discovery: http://discovery.nationalarchives.gov.uk/details/r/b87a326f-fb84-4024-9371-b73f9e4a9003</t>
  </si>
  <si>
    <t>S 386</t>
  </si>
  <si>
    <t>Robert Glass Cleland collection on Latin America</t>
  </si>
  <si>
    <t>Occidental College</t>
  </si>
  <si>
    <t>Los Angeles</t>
  </si>
  <si>
    <t>S 387</t>
  </si>
  <si>
    <t>House of Lords: Journal Office: Main Papers</t>
  </si>
  <si>
    <t>Parliamentary Archives</t>
  </si>
  <si>
    <t>TNA Discovery: http://discovery.nationalarchives.gov.uk/browse/r/h/3eeacff7-c324-4de1-88db-3550038feb19</t>
  </si>
  <si>
    <t>S 388</t>
  </si>
  <si>
    <t>Barton family papers</t>
  </si>
  <si>
    <t>Peabody Essex Museum</t>
  </si>
  <si>
    <t>Rowley</t>
  </si>
  <si>
    <t>https://pem.as.atlas-sys.com/repositories/2/resources/124</t>
  </si>
  <si>
    <t>S 389</t>
  </si>
  <si>
    <t>Goodhue family papers</t>
  </si>
  <si>
    <t>https://pem.as.atlas-sys.com/repositories/2/resources/111</t>
  </si>
  <si>
    <t>S 390</t>
  </si>
  <si>
    <t>Waite family papers</t>
  </si>
  <si>
    <t>S 391</t>
  </si>
  <si>
    <t>Papers of Joseph Russell and William Russell</t>
  </si>
  <si>
    <t>S 392</t>
  </si>
  <si>
    <t>Gardner Family Papers, 1720-1915, undated</t>
  </si>
  <si>
    <t>S 393</t>
  </si>
  <si>
    <t>Elijah and Jacob Sanderson Papers, 1780-1827, circa 1938, undated</t>
  </si>
  <si>
    <t>S 394</t>
  </si>
  <si>
    <t>William Hook Papers, 1801-1846, undated</t>
  </si>
  <si>
    <t>S 395</t>
  </si>
  <si>
    <t>Central American Expedition records</t>
  </si>
  <si>
    <t>Peabody Museum</t>
  </si>
  <si>
    <t>https://hollisarchives.lib.harvard.edu/repositories/6/resources/4768</t>
  </si>
  <si>
    <t>S 396</t>
  </si>
  <si>
    <t>Charles P. Bowditch papers</t>
  </si>
  <si>
    <t>https://hollisarchives.lib.harvard.edu/repositories/6/resources/4763</t>
  </si>
  <si>
    <t>S 397</t>
  </si>
  <si>
    <t>James Henry Cunningham family papers</t>
  </si>
  <si>
    <t>Penobscot Marine Museum</t>
  </si>
  <si>
    <t>Searsport</t>
  </si>
  <si>
    <t>Not found in Archives Catalogue Link: https://penobscotmarinemuseum.org/museum-collections-database/</t>
  </si>
  <si>
    <t>S 398</t>
  </si>
  <si>
    <t>Manuscritos, América</t>
  </si>
  <si>
    <t>Signatura 9/1917-1924</t>
  </si>
  <si>
    <t>S 399</t>
  </si>
  <si>
    <t>Manuscritos, Memorias de Nueva España o Boturini</t>
  </si>
  <si>
    <t>Signatura 9/4857-4886 y 9/4930-4948</t>
  </si>
  <si>
    <t>S 400</t>
  </si>
  <si>
    <t>Manuscritos de América</t>
  </si>
  <si>
    <t>Real Biblioteca</t>
  </si>
  <si>
    <t>Catalogue Link: https://realbiblioteca.es/index.php/es/coleccionesrb</t>
  </si>
  <si>
    <t>S 401</t>
  </si>
  <si>
    <t>List of ships and booty taken in the Bay of Honduras 'by Capt. Luttrel with ships from Jamaica'</t>
  </si>
  <si>
    <t>Sheffield City Archives</t>
  </si>
  <si>
    <t>Sheffield</t>
  </si>
  <si>
    <t>Ref WWM/R/1/1862
TNA Discovery: http://discovery.nationalarchives.gov.uk/details/r/8d69ce79-54e8-4c7c-9fd2-1eebed119d6e</t>
  </si>
  <si>
    <t>S 402</t>
  </si>
  <si>
    <t>(Wesleyan) Methodist Missionary Society Archive</t>
  </si>
  <si>
    <t>SOAS University of London</t>
  </si>
  <si>
    <t xml:space="preserve">http://archives.soas.ac.uk/CalmView/Record.aspx?src=CalmView.Catalog&amp;id=MMS </t>
  </si>
  <si>
    <t>S 403</t>
  </si>
  <si>
    <t>WYNDHAM OF ORCHARD WYNDHAM, mid 12th century-2003</t>
  </si>
  <si>
    <t>https://somerset-cat.swheritage.org.uk/records/DD/WY</t>
  </si>
  <si>
    <t>S 404</t>
  </si>
  <si>
    <t>Notes on the building of chapels. 1849-1890</t>
  </si>
  <si>
    <t>https://somerset-cat.swheritage.org.uk/records/D/N/wsc/7/9</t>
  </si>
  <si>
    <t>S 405</t>
  </si>
  <si>
    <t>Miscellaneous papers. 1715-1804</t>
  </si>
  <si>
    <t>https://somerset-cat.swheritage.org.uk/records/DD/GC/75</t>
  </si>
  <si>
    <t>S 406</t>
  </si>
  <si>
    <t>Informations. 5 Jun 1676</t>
  </si>
  <si>
    <t>https://somerset-cat.swheritage.org.uk/records/Q/SR/130/30</t>
  </si>
  <si>
    <t>S 407</t>
  </si>
  <si>
    <t>Papers of William Sealy, Bridgwater. 1701-1703</t>
  </si>
  <si>
    <t>https://somerset-cat.swheritage.org.uk/records/DD/X/PG/1</t>
  </si>
  <si>
    <t>S 408</t>
  </si>
  <si>
    <t>PAPERS OF THE DICKINSON FAMILY OF KINGWESTON, 1545-2004</t>
  </si>
  <si>
    <t>https://somerset-cat.swheritage.org.uk/records/DD/DN</t>
  </si>
  <si>
    <t>S 409</t>
  </si>
  <si>
    <t>Papers, Mark F. Boyd</t>
  </si>
  <si>
    <t>State Library and Archives of Florida</t>
  </si>
  <si>
    <t>Tallahassee</t>
  </si>
  <si>
    <t>Not found in Archives Catalogue Link: http://archivescatalog.info.florida.gov</t>
  </si>
  <si>
    <t>S 410</t>
  </si>
  <si>
    <t>Henry Drinker Letters to Isaac Hicks</t>
  </si>
  <si>
    <t>Swarthmore College</t>
  </si>
  <si>
    <t>Swarthmore</t>
  </si>
  <si>
    <t>Catalogue Link: http://archives.tricolib.brynmawr.edu/repositories/7/resources/8705</t>
  </si>
  <si>
    <t>S 411</t>
  </si>
  <si>
    <t>Document collection, Randolph Lee</t>
  </si>
  <si>
    <t>Town of Yorktown Museum</t>
  </si>
  <si>
    <t>Yorktown Heights</t>
  </si>
  <si>
    <t>Catalogue not found</t>
  </si>
  <si>
    <t>S 412</t>
  </si>
  <si>
    <t>Latin American Library Special Collections</t>
  </si>
  <si>
    <t>Tulane University</t>
  </si>
  <si>
    <t>New Orleans</t>
  </si>
  <si>
    <t>https://library.tulane.edu/locations/latin-american-library-special-collections</t>
  </si>
  <si>
    <t>S 413</t>
  </si>
  <si>
    <t>Book A: Surveys</t>
  </si>
  <si>
    <t>UK Hydrographic Office Archive</t>
  </si>
  <si>
    <t>TNA Discovery: http://discovery.nationalarchives.gov.uk/details/r/967768e0-ca51-4635-ae14-deb758f3e1af</t>
  </si>
  <si>
    <t>S 414</t>
  </si>
  <si>
    <t>Miscellaneous Papers (Remark Books)</t>
  </si>
  <si>
    <t>TNA Discovery: http://discovery.nationalarchives.gov.uk/details/r/6d7ad44d-7bf7-4774-9d9d-0cbcbc13e9b0</t>
  </si>
  <si>
    <t>S 415</t>
  </si>
  <si>
    <t>Bernath Memorial Collection</t>
  </si>
  <si>
    <t>University of California</t>
  </si>
  <si>
    <t>https://www.library.ucsb.edu/special-collections/rare-books/bernath-memorial-collection</t>
  </si>
  <si>
    <t>S 416</t>
  </si>
  <si>
    <t>Bryant West Indies Ephemera Collection</t>
  </si>
  <si>
    <t>University of Central Florida</t>
  </si>
  <si>
    <t>Orlando</t>
  </si>
  <si>
    <t>https://scua.library.ucf.edu/repositories/4/resources/103</t>
  </si>
  <si>
    <t>S 417</t>
  </si>
  <si>
    <t>Personal journal of Captain Arthur Darley, R.N.</t>
  </si>
  <si>
    <t>University of Delaware</t>
  </si>
  <si>
    <t>Newark</t>
  </si>
  <si>
    <t>https://library.udel.edu/special/findaids/view?docId=ead/mss0097_0018.xml</t>
  </si>
  <si>
    <t>S 418</t>
  </si>
  <si>
    <t>Rare Books and Manuscripts, Latin America and Caribbean Collection</t>
  </si>
  <si>
    <t>University of Florida</t>
  </si>
  <si>
    <t>Catalogue Link: https://findingaids.uflib.ufl.edu/repositories/2/classifications/6</t>
  </si>
  <si>
    <t>S 419</t>
  </si>
  <si>
    <t>Charles Townshend papers (1660-1804, bulk 1748-1767)</t>
  </si>
  <si>
    <t>University of Michigan</t>
  </si>
  <si>
    <t>Ann Arbor</t>
  </si>
  <si>
    <t>https://quod.lib.umich.edu/c/clementsead/umich-wcl-M-1773tow?view=text</t>
  </si>
  <si>
    <t>S 420</t>
  </si>
  <si>
    <t>Central American notarial documents : 1569-1758</t>
  </si>
  <si>
    <t>University of Minnesota</t>
  </si>
  <si>
    <t>Minneapolis</t>
  </si>
  <si>
    <t>https://primo.lib.umn.edu/permalink/f/1jg5c4a/UMN_ALMA21455086360001701</t>
  </si>
  <si>
    <t>S 421</t>
  </si>
  <si>
    <t>Records of YMCA international work in Latin America</t>
  </si>
  <si>
    <t>https://archives.lib.umn.edu/repositories/7/resources/981</t>
  </si>
  <si>
    <t>S 422</t>
  </si>
  <si>
    <t>Dashiell, Jeremiah Yellot, papers</t>
  </si>
  <si>
    <t>https://legacy.lib.utexas.edu/taro/utcah/01833/cah-01833.html</t>
  </si>
  <si>
    <t>S 423</t>
  </si>
  <si>
    <t>Helen Madora Bisbee Papers</t>
  </si>
  <si>
    <t>http://legacy.lib.utexas.edu/taro/ttusw/00146/tsw-00146.html</t>
  </si>
  <si>
    <t>S 424</t>
  </si>
  <si>
    <t>Louis-Michel Aury Papers</t>
  </si>
  <si>
    <t>http://legacy.lib.utexas.edu/taro/utcah/00809/cah-00809.html</t>
  </si>
  <si>
    <t>S 425</t>
  </si>
  <si>
    <t>West Indiana and Special Collections</t>
  </si>
  <si>
    <t>University of the West Indies</t>
  </si>
  <si>
    <t>St. Augustine</t>
  </si>
  <si>
    <t>Trinidad and Tobago</t>
  </si>
  <si>
    <t>https://libraries.sta.uwi.edu/ajl/index.php/caribbean-resources/west-indiana</t>
  </si>
  <si>
    <t>S 426</t>
  </si>
  <si>
    <t>Mona</t>
  </si>
  <si>
    <t>https://www.mona.uwi.edu/library/west-indies-collection-0</t>
  </si>
  <si>
    <t>S 427</t>
  </si>
  <si>
    <t>Cave Hill</t>
  </si>
  <si>
    <t>Barbados</t>
  </si>
  <si>
    <t>https://www.cavehill.uwi.edu/mainlibrary/search/special-collections/west-indian-collection.aspx</t>
  </si>
  <si>
    <t>S 428</t>
  </si>
  <si>
    <t>Certificate</t>
  </si>
  <si>
    <t>West Yorkshire Archive Service</t>
  </si>
  <si>
    <t>Leeds</t>
  </si>
  <si>
    <t>Ref WYL100/PO/6/X/1
TNA Discovery: http://discovery.nationalarchives.gov.uk/details/r/3ab55b40-58ae-4c36-aac0-088ea937d165</t>
  </si>
  <si>
    <t>S 429</t>
  </si>
  <si>
    <t>Latin American pamphlet collection, 1568-1949 (inclusive), 1800-1880 (bulk)</t>
  </si>
  <si>
    <t>Yale University</t>
  </si>
  <si>
    <t>New Haven</t>
  </si>
  <si>
    <t>Yale University Library</t>
  </si>
  <si>
    <t>Link: https://hdl.handle.net/10079/bibid/614729</t>
  </si>
  <si>
    <t>S 430</t>
  </si>
  <si>
    <t>Records of the Moravian Missions, 1771-1959 (inclusive)</t>
  </si>
  <si>
    <t>https://hdl.handle.net/10079/bibid/4169488</t>
  </si>
  <si>
    <t>S 431</t>
  </si>
  <si>
    <t>Central America collection, 1576-1949 (inclusive).</t>
  </si>
  <si>
    <t>https://hdl.handle.net/10079/bibid/4816612</t>
  </si>
  <si>
    <t>S 432</t>
  </si>
  <si>
    <t>Aaron Columbus Burr papers, 1838-1871 (inclusive)</t>
  </si>
  <si>
    <t>https://hdl.handle.net/10079/bibid/613852</t>
  </si>
  <si>
    <t>S 433</t>
  </si>
  <si>
    <t>Charles Dashwood diaries and commissions relating to Xalapa and Guatemala City</t>
  </si>
  <si>
    <t>https://hdl.handle.net/10079/bibid/8013010</t>
  </si>
  <si>
    <t>S 434</t>
  </si>
  <si>
    <t>British Caribbean documents, 1664-1857 (bulk 1765-1825)</t>
  </si>
  <si>
    <t>https://hdl.handle.net/10079/bibid/12766676</t>
  </si>
  <si>
    <t>S 435</t>
  </si>
  <si>
    <t>Accounts for slave sales at the Bay of Honduras, 1768-1774</t>
  </si>
  <si>
    <t>https://hdl.handle.net/10079/bibid/11880621</t>
  </si>
  <si>
    <t>E Events</t>
  </si>
  <si>
    <t>Series E 0—548 / Events.</t>
  </si>
  <si>
    <t>E Events - Series E 0—548 _ Eve</t>
  </si>
  <si>
    <t>LOSSY</t>
  </si>
  <si>
    <t>HON ASSAULT</t>
  </si>
  <si>
    <t>PART OF</t>
  </si>
  <si>
    <t>LOWER START</t>
  </si>
  <si>
    <t>UPPER END</t>
  </si>
  <si>
    <t>SUMMARY</t>
  </si>
  <si>
    <t>NEAR</t>
  </si>
  <si>
    <t>SP</t>
  </si>
  <si>
    <t>NON—SP</t>
  </si>
  <si>
    <t>LIVES</t>
  </si>
  <si>
    <t>HELD</t>
  </si>
  <si>
    <t>MOVED</t>
  </si>
  <si>
    <t>CRAFT</t>
  </si>
  <si>
    <t>PROPERTY</t>
  </si>
  <si>
    <t>OTHER</t>
  </si>
  <si>
    <t>E 0</t>
  </si>
  <si>
    <t>5 Aug 1100</t>
  </si>
  <si>
    <t>Charter of Liberties</t>
  </si>
  <si>
    <t>E 1</t>
  </si>
  <si>
    <t>1 Jan 1166</t>
  </si>
  <si>
    <t>30 Dec 1166</t>
  </si>
  <si>
    <t>Assize of Clarendon</t>
  </si>
  <si>
    <t>E 2</t>
  </si>
  <si>
    <t>12 Sep 1213</t>
  </si>
  <si>
    <t>27 Jul 1273</t>
  </si>
  <si>
    <t>Armada Española est</t>
  </si>
  <si>
    <t>E 3</t>
  </si>
  <si>
    <t>15 Jun 1215</t>
  </si>
  <si>
    <t>Magna Carta</t>
  </si>
  <si>
    <t>E 4</t>
  </si>
  <si>
    <t>6 Nov 1217</t>
  </si>
  <si>
    <t>Charter of the Forest</t>
  </si>
  <si>
    <t>E 5</t>
  </si>
  <si>
    <t>20 Jan 1265</t>
  </si>
  <si>
    <t>15 Mar 1265</t>
  </si>
  <si>
    <t>Simon de Montford’s Parliament</t>
  </si>
  <si>
    <t>E 6</t>
  </si>
  <si>
    <t>1 Jan 1511</t>
  </si>
  <si>
    <t>30 Dec 1511</t>
  </si>
  <si>
    <t>Stranding of Guerrero</t>
  </si>
  <si>
    <t>c 10 Spaniards inc Jerónimo de Aguilar and Gonzalo Guerrero arrive in Yuc after being stranded in Sp Jamaica</t>
  </si>
  <si>
    <t>Jamaica, E Yuc</t>
  </si>
  <si>
    <t>1 Batel 20 men inc Jerónimo de Aguilar, Gonzalo Guerrero</t>
  </si>
  <si>
    <t>Oviedo lib 32 cap 3</t>
  </si>
  <si>
    <t>E 7</t>
  </si>
  <si>
    <t>27 Dec 1512</t>
  </si>
  <si>
    <t>Leyes de Burgos</t>
  </si>
  <si>
    <t>Burgos</t>
  </si>
  <si>
    <t>E 8</t>
  </si>
  <si>
    <t>1 Jan 1514</t>
  </si>
  <si>
    <t>30 Dec 1514</t>
  </si>
  <si>
    <t>Guerrero under Nachan Can</t>
  </si>
  <si>
    <t>Gonzalo Guerrero enters service of Nachan Can, Lord of Chactemal</t>
  </si>
  <si>
    <t>Chactemal</t>
  </si>
  <si>
    <t>Gonzalo Guerrero</t>
  </si>
  <si>
    <t>Nachan Can</t>
  </si>
  <si>
    <t>E 9</t>
  </si>
  <si>
    <t>1 Jan 1524</t>
  </si>
  <si>
    <t>30 Dec 1524</t>
  </si>
  <si>
    <t>Puerto Caballos est</t>
  </si>
  <si>
    <t>Puerto Caballos</t>
  </si>
  <si>
    <t>E 10</t>
  </si>
  <si>
    <t>18 May 1525</t>
  </si>
  <si>
    <t>Trujillo est</t>
  </si>
  <si>
    <t>Trujillo</t>
  </si>
  <si>
    <t>E 11</t>
  </si>
  <si>
    <t>19 Nov 1526</t>
  </si>
  <si>
    <t>8 Dec 1526</t>
  </si>
  <si>
    <t>Montejo Patent</t>
  </si>
  <si>
    <t>Francisco de Montejo requests and obains patent to conquer Yucatan</t>
  </si>
  <si>
    <t>Granada</t>
  </si>
  <si>
    <t>Francisco de Montejo</t>
  </si>
  <si>
    <t>Chamberlain 19</t>
  </si>
  <si>
    <t>E 12</t>
  </si>
  <si>
    <t>1 Jul 1527</t>
  </si>
  <si>
    <t>30 May 1528</t>
  </si>
  <si>
    <t>Montejo entrada</t>
  </si>
  <si>
    <t>Francisco de Montejo conquers NE Yucatan [N of Cozumel] for King of Castille, inc Battles of Chauaca, of Ake</t>
  </si>
  <si>
    <t>Seville, Azores, Santo Domingo, Cozumel, Xelha, Pole, Xamanha, Moc-hi, Ecab [Cape Catoche], Conil, Cachi, Sinsimato, Chauaca, Ake, Zizha, Loche</t>
  </si>
  <si>
    <t>Francisco de Montejo / Alonso Dávila / Pedro de los Ríos / Pedro de Añasco / Pedro de Lugones / Pedro González / Hernando Palomino / Pedro Gaitán / 4 Ships 250 t 275 men</t>
  </si>
  <si>
    <t>Cacique of Cozumel Naum Pat</t>
  </si>
  <si>
    <t>Chamberlain 30</t>
  </si>
  <si>
    <t>Ships = San Jerónimo, Nicolasa, La Gavarra, ...
Allies = Cozumel, Xelha, Zama / Xelha and Zama later sever alliance /v Chamberlain 39 / Ecab /v Chamberlain 47
Oct 1527 Sp villa established at Xelha, named Salamanca, w alcaldes inc Cristóbal de Sotelo /v Chamberlain 36</t>
  </si>
  <si>
    <t>E 13</t>
  </si>
  <si>
    <t>1 Mar 1528</t>
  </si>
  <si>
    <t>30 Jul 1528</t>
  </si>
  <si>
    <t>Montejo entrada and survey</t>
  </si>
  <si>
    <t>Francisco de Montejo attempts to conquer E Yucatan [S of Cozumel] for King of Castille, via land and sea routes, but is foiled by Nachan Can and Gonzalo Guerrero, inc passage through Barrier Reef to Corozal Bay, and coastal survey from Bahía de la Ascención to Río de Ulúa</t>
  </si>
  <si>
    <t>Xelha, Bahía de la Ascensión, Chactemal, Río de Ulua</t>
  </si>
  <si>
    <t>Francisco de Montejo / Alonso Dávila / Alonso de Luján 1 Brig</t>
  </si>
  <si>
    <t>Nachan Can / Gonzalo Guerrero</t>
  </si>
  <si>
    <t>Chamberlain 59
Jones 1 26</t>
  </si>
  <si>
    <t>Brig = La Gavarra</t>
  </si>
  <si>
    <t>E 14</t>
  </si>
  <si>
    <t>1 Jun 1531</t>
  </si>
  <si>
    <t>30 Mar 1533</t>
  </si>
  <si>
    <t>Dávila entrada</t>
  </si>
  <si>
    <t>Francisco de Montejo sends Alonso Dávila to conquer Uaymil and Chactemal provinces, but Dávila is forced to retreat by sea fm Chactemal to Puerto Caballos, inc Battles of Chequitaquil, of Cochuah, of Hoya, Ma Siege of Sp-occupied Chactemal, and Sp torture of Cacique of and retinue fm Tapaen</t>
  </si>
  <si>
    <t>Campeche, Canpech, Mani = Tutulxiu, Cochuah, Tulma, Chable, Maçanahau, Bakhalal, Chactemal, Chequitaquil, Hoya, Tapaen, Río Dulce [Golfo Dulce], Puerto Caballos, Río de Ulúa, Trujillo</t>
  </si>
  <si>
    <t>Francisco de Montejo / Alonso Dávila / Alonso de Luján &lt; 60 men</t>
  </si>
  <si>
    <t>CDI v 14 97–128
Oviedo lib 32 cap 6–8</t>
  </si>
  <si>
    <t>Chamberlain 99
Jones 1 28</t>
  </si>
  <si>
    <t>On Ma provinces and towns, demographics etc cf Jones 1 94–121 / present-day Belize territory = Yucatec Maya provinces of Chactumal and Dzuluinicob [under Chactumal and Tipuj]
Allies = Maçanahau, Yuyumpeten, /v Chamberlain 102 / Maçanahau later severs alliance, but thereafter surrenders /v Chamberlain 106
1531 Sp Villa Real established at Chetumal, w Regidores inc Francisco de Montejo [Jr, nephew of senior Francisco de Montejo] /v Chamberlain 103
Chetumal–Puerto Caballos retreat by sea in 32 canoes, piloted by Ma merchants fm Uaymil–Chetumal province / proved very difficult, inc raids for provisions and Ma pilots, and possible hurricane or flash thunderstorm / “Such a manner of coast ... has never been seen or heard of elsewhere, for it is all inundated by the sea for a great distance [back from the shore]. Because of this, it is impossible to move by land. The wind off the land drove them such a distance out to sea that they nearly lost sight of the shore, and at the same time threatened to capsize them. At midday, when the wind or tide turned, they were pushed back to land. [The Indian captives], who knew the coast, were sett o rowing when necessary, and at the hour of vespers, or sometimes later, they landed, having gained ... six or seven leagues [during the day's voyage]. It was something to be marvelled at how, just before sunset, they would find a stream or lagoon with a belt of sand, or beach, close to its entrance, where, with guards posted over the canoes, the men and horses could be put ashore.” /v Chamberlain 121 /Oviedo F1851–55, 32–8 / Find no towns along coast /v Jones 1 39</t>
  </si>
  <si>
    <t>E 15</t>
  </si>
  <si>
    <t>1 Jan 1534</t>
  </si>
  <si>
    <t>30 Mar 1535</t>
  </si>
  <si>
    <t>Montejo Gov of Yuc</t>
  </si>
  <si>
    <t>King of Castile appoints Francisco de Montejo Gov of Yuc ie territory between Río de Copilco [Tabasco] and Río Ulúa [Sp Hon = Higueras]</t>
  </si>
  <si>
    <t>Chamberlain 179</t>
  </si>
  <si>
    <t>E 16</t>
  </si>
  <si>
    <t>1 Jun 1536</t>
  </si>
  <si>
    <t>14 Aug 1536</t>
  </si>
  <si>
    <t>Death of Guerrero</t>
  </si>
  <si>
    <t xml:space="preserve">Gonzalo Guerrero dies in battle serving Cicumba against Pedro de Alvarado y Contreras near Río Ulúa </t>
  </si>
  <si>
    <t>Chactemal, Río Ulúa</t>
  </si>
  <si>
    <t>Pedro de Alvarado y Contreras</t>
  </si>
  <si>
    <t>Cicumba / Gonzalo Guerrero</t>
  </si>
  <si>
    <t>RAH DNB
Roys 2 162</t>
  </si>
  <si>
    <t>E 17</t>
  </si>
  <si>
    <t>6 Jan 1542</t>
  </si>
  <si>
    <t>Mérida est</t>
  </si>
  <si>
    <t>Francisco de Montejo the Younger est Mérida after conquering T’ho [=Ti’ho]</t>
  </si>
  <si>
    <t>Mérida</t>
  </si>
  <si>
    <t>Francisco de Montejo [the Younger]</t>
  </si>
  <si>
    <t>Chamberlain 213</t>
  </si>
  <si>
    <t>E 18</t>
  </si>
  <si>
    <t>20 Nov 1542</t>
  </si>
  <si>
    <t>Nuevas Leyes</t>
  </si>
  <si>
    <t>Barcelona</t>
  </si>
  <si>
    <t>E 19</t>
  </si>
  <si>
    <t>1 Apr 1543</t>
  </si>
  <si>
    <t>30 Dec 1544</t>
  </si>
  <si>
    <t>Pacheco entrada and Bacalar est</t>
  </si>
  <si>
    <t>Francisco de Montejo sends Gaspar Pacheco to conquer SE Yuc = Uaymil, Chactemal and Dzuluinicob provinces, and Golfo Dulce, inc severe food seizures, massacre and torture of Ma captives, leading to significant famine, desertion of towns, and depopulation</t>
  </si>
  <si>
    <t>Mérida, Cochuah, Chactemal, Bakhalal, xxx, Tipuj, Golfo Dulce</t>
  </si>
  <si>
    <t>Gaspar Pacheco / Melchor Pacheco / Alonso Pacheco 25 t 30 men inc Rodrigo Alvarez</t>
  </si>
  <si>
    <t>ESCRIBANIA,304B [Fernández de Castro ... a 1597]
Cogolludo lib 3 cap 15
MEXICO,359 [Capítulos puestos a Montejo ... a 1544]</t>
  </si>
  <si>
    <t>Chamberlain 232
Barke 12 26
Jones 1 41, 59</t>
  </si>
  <si>
    <t>= “one of the bloodiest campaigns, and certainly the cruelest, of the entire conquest [of Yuc].” /Chamberlain 233 / Maya, both male and female, were killed in numbers with the garrote, or were thrown into the lakes to drown with weights attached to them. Savage dogs of war, although used not for the first time in Yucatan, tore many defenseless natives to pieces. It is said that the Pachecos cut off the hands, ears and noses of many Insias. Alonso Pacheco was seemingly the officer most reponsible for these and other barbarities. /v Chamberlain 234 / Cf Bienvenida a Felipe II 10 feb 1548 = Cartas de Indias, Madrid : Min de Fomento 1877, 70–82 / AGI, JUSTICIA,300,N.3,R.2 [Relación ... por Blas Cota a 1549]
Later Pachecos sued by Franciscan friars, and investigated by Crown /v Chamberlain 236
6 Mar 1544 Bacalar established after conquest of Bakhalal /v Barke 12 35 / no exact date given in Jones 1 43 / On economy eg coastal trade to Golfo Dulce cf MEXICO,99 [Probanza ... Bacalar, a 21 abril 1570] /v Jones 1 69 / inc est of Yucatec Ma reduction towns, eg those on coast eg Zacatan / Bacalar province = Uaymil, Chactemal, Dzuluinicob + newly est reduction towns divided into 5 encomiendas held by Melchor Pacheco, Martín Rodríguez, Alonso Pacheco, Pedro de Avila, Alonso Hernández, Juan Farfán, and possibly Juan Pérez de Castañeda /v Jones 1 44, 59</t>
  </si>
  <si>
    <t>E 20</t>
  </si>
  <si>
    <t>24 May 1543</t>
  </si>
  <si>
    <t>Valladolid est</t>
  </si>
  <si>
    <t>Francisco de Montejo the Nephew est Valladolid after conquering Chauaca</t>
  </si>
  <si>
    <t>Valladolid-at-Chauaca</t>
  </si>
  <si>
    <t>Francisco de Montejo [the Nephew]</t>
  </si>
  <si>
    <t>Chamberlain 226</t>
  </si>
  <si>
    <t>Spring 1544 Valladolid moved to Saci ie Sp occupy Saci /v Chamberlain 229</t>
  </si>
  <si>
    <t>E 21</t>
  </si>
  <si>
    <t>1 Jan 1546</t>
  </si>
  <si>
    <t>30 Dec 1546</t>
  </si>
  <si>
    <t>Royal Navy est</t>
  </si>
  <si>
    <t>E 22</t>
  </si>
  <si>
    <t>1 Nov 1546</t>
  </si>
  <si>
    <t>30 Jun 1547</t>
  </si>
  <si>
    <t>Avila survey</t>
  </si>
  <si>
    <t>Francisco de Montejo sends Pedro de Avila to survey Hon coast and Golfo Dulce from Bacalar</t>
  </si>
  <si>
    <t>Bacalar, Golfo Dulce</t>
  </si>
  <si>
    <t>Pedro de Ávila</t>
  </si>
  <si>
    <t>Chamberlain 257</t>
  </si>
  <si>
    <t>E 23</t>
  </si>
  <si>
    <t>8 Nov 1546</t>
  </si>
  <si>
    <t>30 Mar 1547</t>
  </si>
  <si>
    <t>Pixtemax revolt and conspiracy inc Chanlacan revolt and siege of Bacalar</t>
  </si>
  <si>
    <t>Cupul caciques, war leaders and priests, at Pixtemax [ie new Saci] organise concerted torture, sacrifice and massacre of Sp and Sp allies, in which they’re joined by provinces of Cochuah, Stotuta, Tazes, Chikinchel, Uaymil-Chetumal</t>
  </si>
  <si>
    <t>Pixtemax, Villadolid, Cochuah, Sotuta, Tazes, Chikinchel, Uaymil-Chetumal, Chanlacan, Bacalar</t>
  </si>
  <si>
    <t>Francisco de Montejo [the Nephew] / Hernando de Bracamonte / Juan de Aguilar</t>
  </si>
  <si>
    <t>Chilam Anbal</t>
  </si>
  <si>
    <t>PATRONATO,69,R.1,N.10</t>
  </si>
  <si>
    <t>Chamberlain 237
Jones 1 45
Barke 12 56
Quezada 41–44</t>
  </si>
  <si>
    <t>Events in Uaymil-Chetumal = Maya first refuse to serve Sp / Chanlacan kill encomendero Martín Rodríguez, rise in arms, and blockade Bacalar /v Chamberlain 244 / Lamanai fail to capture revolters / finally subjugated by Francisco de Montejo the Nephew and Juan de Aguilar without force /v Chamberlain 248 /v Jones 1 46</t>
  </si>
  <si>
    <t>E 24</t>
  </si>
  <si>
    <t>1 Jan 1547</t>
  </si>
  <si>
    <t>30 Dec 1547</t>
  </si>
  <si>
    <t>Francisco de Montejo sends Montejo the Younger to conquer Golfo Dulce</t>
  </si>
  <si>
    <t>Merida, Bacalar</t>
  </si>
  <si>
    <t>Francisco de Montejo [Younger] / Francisco de Montejo [Nephew] 80 men</t>
  </si>
  <si>
    <t>E 25</t>
  </si>
  <si>
    <t>1 Jan 1549</t>
  </si>
  <si>
    <t>Sp logwood trade</t>
  </si>
  <si>
    <t>Sp in Yucatan start logging [first in west coast of Yuc and probably Bahía de Ascención, later by Champoton River] and exporting logwood</t>
  </si>
  <si>
    <t>Campeche, Veracruz, Havanna, Puerto Caballos</t>
  </si>
  <si>
    <t>Marcos de Ayala Trujeque</t>
  </si>
  <si>
    <t>PATRONATO,80,N.3,R.4
INDIFERENTE,1530</t>
  </si>
  <si>
    <t>McJunkin 88–90, 104–7</t>
  </si>
  <si>
    <t>First exports probably went through Veracruz [fm Campeche], some informally shipped through Havana, and some fraction shipped to Puerto Caballos [most likely from lower reaches of Bahía de la Ascención or northern Belize] /McJunkin 88–90</t>
  </si>
  <si>
    <t>E 26</t>
  </si>
  <si>
    <t>1 Jan 1553</t>
  </si>
  <si>
    <t>30 Dec 1553</t>
  </si>
  <si>
    <t>López retasación</t>
  </si>
  <si>
    <t>Tomás López Medel completes first comprehensive retasación of Yucatan, inc Bacalar provinces</t>
  </si>
  <si>
    <t>Merida, xxx</t>
  </si>
  <si>
    <t>Tomás López Medel</t>
  </si>
  <si>
    <t>Jones 1 60</t>
  </si>
  <si>
    <t>Inc reassignment of Bacalar province encomiendas to Juan Pérez de Tordesillas, Juan Díaz, Juan Núñez de Toledo, Juan Bautista /v Barke 12 57 /v Jones 1 60–83</t>
  </si>
  <si>
    <t>E 27</t>
  </si>
  <si>
    <t>1 Apr 1568</t>
  </si>
  <si>
    <t>30 Dec 1568</t>
  </si>
  <si>
    <t>Garzón entrada and reduction</t>
  </si>
  <si>
    <t>Mérida authorises Juan de Garzón and Bacalar vecinos entrada to and reduction of Bacalar provinces = Uaymil, Chactemal and Dzuluinicob provinces, and Manche Chol territory, inc destruction of books, idols and temples, and possible enslavement of some captives</t>
  </si>
  <si>
    <t>Bacalar, xxx, Tipuj, Manche Chol territory, Lamanai</t>
  </si>
  <si>
    <t>Juan de Garzón</t>
  </si>
  <si>
    <t>AGI,JUSTICIA,253 Pieza 4 [Residencia ... a 1569]
MEXICO,2999,L.2 ff 240v–241r, 72v–73r, 285v–286r, 117v–118r 
MEXICO,909 ff 1512r–1515r</t>
  </si>
  <si>
    <t>Jones 1 47
Barke 12 58</t>
  </si>
  <si>
    <t>Juan de Garzón charged by Rodrigo de Escalona of enslavement of some captives / later exonerated of slavery charges /v Jones 1 50–51</t>
  </si>
  <si>
    <t>E 28</t>
  </si>
  <si>
    <t>1 Jan 1595</t>
  </si>
  <si>
    <t>30 Dec 1595</t>
  </si>
  <si>
    <t>Sp embargo Du</t>
  </si>
  <si>
    <t>Sp stop salt provisions to Netherlands, thereby endangering Du herring industry, and forcing Dutch salt traders to the WI in search of salt</t>
  </si>
  <si>
    <t>Marcus 31</t>
  </si>
  <si>
    <t>See Sluiter, "Dutch-Spanish Rivalry," 175–95</t>
  </si>
  <si>
    <t>E 29</t>
  </si>
  <si>
    <t>17 Feb 1603</t>
  </si>
  <si>
    <t>7 Mar 1603</t>
  </si>
  <si>
    <t>Battle of Puerto Caballos</t>
  </si>
  <si>
    <t>Eng privateers capture Puerto Caballos</t>
  </si>
  <si>
    <t>Capt. Juan de Monasterios / Francisco Ferrufino / 2 Galleons 100 militia</t>
  </si>
  <si>
    <t>Christopher Newport / Sir Michael Geare / 8 Ships 400 men</t>
  </si>
  <si>
    <t>Marley p144-145</t>
  </si>
  <si>
    <t>Inc. Pie de Palo and Diego el Mulato? And 4 Eng buccaneer attacks in 1590s /p316 of Link: https://link.gale.com/apps/doc/U0104495763/MOME?u=camb55135&amp;sid=MOME&amp;xid=d3efa3b2 /Link: https://www.afehc-historia-centroamericana.org/index-php/_action_fi_aff_id_2531.html</t>
  </si>
  <si>
    <t>E 30</t>
  </si>
  <si>
    <t>29 Apr 1604</t>
  </si>
  <si>
    <t>Mean map by Francisco de Navarro, with sketch of Hon coastline</t>
  </si>
  <si>
    <t>Capt Francisco de Navarro</t>
  </si>
  <si>
    <t>MP-GUATEMALA,3
GUATEMALA,60 xxx</t>
  </si>
  <si>
    <t>E 31</t>
  </si>
  <si>
    <t>28 Aug 1604</t>
  </si>
  <si>
    <t>Treaty of London</t>
  </si>
  <si>
    <t>E 32</t>
  </si>
  <si>
    <t>1 Jan 1605</t>
  </si>
  <si>
    <t>30 Dec 1606</t>
  </si>
  <si>
    <t>Bacalar reductions</t>
  </si>
  <si>
    <t>Sp reduce unknown number of Maya towns in Bacalar province</t>
  </si>
  <si>
    <t>Bacalar, Mazanila = Mazanahau, xxx</t>
  </si>
  <si>
    <t>Jones 1 131</t>
  </si>
  <si>
    <t>[R]reductions must have been carried out from Bacalar as value of tributes from crown encomienda Mazanila = Mazanahau rose nearly fivefold from 71 pesos in 1605 to 325 pesos in 1606 /v Jones 1 131 /CONTADURIA,912</t>
  </si>
  <si>
    <t>E 33</t>
  </si>
  <si>
    <t>1 Jan 1606</t>
  </si>
  <si>
    <t>28 Jun 1606</t>
  </si>
  <si>
    <t>Du assault Sp Hon</t>
  </si>
  <si>
    <t>Buccaneers or privateers attempt twice to sack Sp galleons at Sto Tomás de Castillo</t>
  </si>
  <si>
    <t>Santo Tomás de Castilla</t>
  </si>
  <si>
    <t>2 Galleons</t>
  </si>
  <si>
    <t>Dutch</t>
  </si>
  <si>
    <t>Mus Nav, Col Nav, v 23, 226 ff [a 28 jun 1606]</t>
  </si>
  <si>
    <t>Goslinga p152</t>
  </si>
  <si>
    <t>E 34</t>
  </si>
  <si>
    <t>9 Apr 1609</t>
  </si>
  <si>
    <t>Twelve Years’ Truce</t>
  </si>
  <si>
    <t>Antwerp</t>
  </si>
  <si>
    <t>E 35</t>
  </si>
  <si>
    <t>11 Jan 1610</t>
  </si>
  <si>
    <t>30 Mar 1610</t>
  </si>
  <si>
    <t>Dr. Bonham’s Case</t>
  </si>
  <si>
    <t>E 36</t>
  </si>
  <si>
    <t>1 Oct 1610</t>
  </si>
  <si>
    <t>21 Dec 1610</t>
  </si>
  <si>
    <t>Case of Proclamations</t>
  </si>
  <si>
    <t>E 37</t>
  </si>
  <si>
    <t>1 Jan 1615</t>
  </si>
  <si>
    <t>30 Dec 1615</t>
  </si>
  <si>
    <t>Earl of Oxford’s Case</t>
  </si>
  <si>
    <t>E 38</t>
  </si>
  <si>
    <t>Sánchez de Aguilar reduction</t>
  </si>
  <si>
    <t>Valladolid-based alcalde ordinario of Bacalar Juan Sánchez de Aguilar creates reduction towns of Petentzub and Zaczuz near Tipu</t>
  </si>
  <si>
    <t>Valladolid, Bacalar, Tipuj, Petentzub, Zaczuz</t>
  </si>
  <si>
    <t>MEXICO,148,R.1,N.27 [1630]
MEXICO,xxx [Title of encomienda towns in Bacalar province, 1622]
CONTADURIA,912</t>
  </si>
  <si>
    <t>Jones 1 p132, 192–3</t>
  </si>
  <si>
    <t>In 1622, when these [Petentzub, Zaczuz, Tipuj] and other reductions were finally organised as a new encomienda, they turned out to be small communities with a total of only 136 casados. /via Jones 1 /</t>
  </si>
  <si>
    <t>E 39</t>
  </si>
  <si>
    <t>1 Jan 1617</t>
  </si>
  <si>
    <t>30 Dec 1617</t>
  </si>
  <si>
    <t>Raid of Bacalar</t>
  </si>
  <si>
    <t>Eng buccaneers or privateers raid Bacalar, possibly marking first discovery of navigation in Hon water by non-Spanish, non-Maya buccaneers</t>
  </si>
  <si>
    <t>Bacalar</t>
  </si>
  <si>
    <t>1 Boat</t>
  </si>
  <si>
    <t>MEXICO,906</t>
  </si>
  <si>
    <t>Jones 1 p320 no 19</t>
  </si>
  <si>
    <t>captured = Pedro Rojo, Antonio Gómez, three other vecinos of Bacalar /via Jones 1</t>
  </si>
  <si>
    <t>5 vecinos for c ? m</t>
  </si>
  <si>
    <t>E 40</t>
  </si>
  <si>
    <t>15 Apr 1618</t>
  </si>
  <si>
    <t>8 Dec 1618</t>
  </si>
  <si>
    <t>Orbita and Fuensalida misión</t>
  </si>
  <si>
    <t>Franciscan friars Orbita and Fuensalida appointed for a misión to Ma towns by Lake Peten Itza</t>
  </si>
  <si>
    <t>Merida, Tekax, Bacalar, Hondo, New, New R Lagoon, Labouring Creek, Old, Tipuj, Lake Peten Itza</t>
  </si>
  <si>
    <t>Franciscan Fray Juan de Orbita / Fray Bartolomé de Fuensalida / provincial Fray Juan de Acevedo / Bishop Fray Gonzalo de Salazar / Priest of Bacalar Gregorio Marín de Aguilar / Alcalde of Bacalar Andrés Carillo de Pernia</t>
  </si>
  <si>
    <t>Tipu cacique Cristóbal Na / Principal resident of Tipu Isabel Pech / Principal resident of Tipu Francisco Cumux / Can Ek of Tah Itza / Itza Capt Ah Chata Pol / Itza Capt Ahau Puc</t>
  </si>
  <si>
    <t>Cogolludo, lib 9, cap 4—13</t>
  </si>
  <si>
    <t>Jones 1 p135–48</t>
  </si>
  <si>
    <t>There were some 100 vecinos in all in Tipu, suggesting a total population of about 340 /via Jones 1 p139 /xxx</t>
  </si>
  <si>
    <t>E 41</t>
  </si>
  <si>
    <t>1 Jan 1620</t>
  </si>
  <si>
    <t>30 Dec 1620</t>
  </si>
  <si>
    <t>Díaz de Aguilar visita</t>
  </si>
  <si>
    <t xml:space="preserve">Alcalde ordinario of Bacalar Juan Alonso Díaz de Aguilar carries out a general visita of the Bacalar province </t>
  </si>
  <si>
    <t>Bacalar, xxx</t>
  </si>
  <si>
    <t>Juan Alonso Díaz de Aguilar</t>
  </si>
  <si>
    <t>CONTADURIA,913</t>
  </si>
  <si>
    <t>Jones 1 p193</t>
  </si>
  <si>
    <t>E 42</t>
  </si>
  <si>
    <t>3 Jun 1621</t>
  </si>
  <si>
    <t>Old WIC chartered</t>
  </si>
  <si>
    <t>Dutch Republic grants charter for trade monopoly to Geoctrooieerde Westindische Compagnie</t>
  </si>
  <si>
    <t>Old WIC, 1.05.01.01, 13</t>
  </si>
  <si>
    <t>In remonstrance against peace talks with Spain of 16 Nov 1629, WIC reminds States General that its efforst had been largely war-directed for the benefit of the country and that it had, for the most part, avoided strictly commercial enterprises. /via Goslinga 210 /Kon Bib PK 3909
Prizes 1623 to 1636 in Laet/Naber, v 4, 282–5 /via Goslinga</t>
  </si>
  <si>
    <t>E 43</t>
  </si>
  <si>
    <t>9 Mar 1622</t>
  </si>
  <si>
    <t>27 Jan 1624</t>
  </si>
  <si>
    <t>Mirones y Lezcano entrada and Sakalum massacre</t>
  </si>
  <si>
    <t>Sp entrada by Capt Francisco de Mirones y Lezcano attempts to conquer Ma at Lake Peten Itza, but does not cross Hondo, after which Franciscan Fray Diego Delgado continues on to Lake Peten Itza by himself, and which ends in massacre of the entrada party and Sp vecinos by Ma party led by priest Ah Kin Pol</t>
  </si>
  <si>
    <t>Merida, Hecelchakan, Hopelchen, Ixpimienta, Sacalum [Chanchanha?]</t>
  </si>
  <si>
    <t>Franciscan Fray Diego Delgado / Capt. Francisco de Mirones y Lezcano / Corporal Fulano de Acosta / Gov of Yuc Diego de Cárdenas</t>
  </si>
  <si>
    <t>Ma priest Ah Kin Pol / Cacique of Ixpimienta Agustín Zima / Alcalde of Ixpimienta Sebastián Dzib / Regidor of Ixpimienta Diego Yam / Cacique of Sacalum Diego Keh</t>
  </si>
  <si>
    <t>BL Egerton MS 1791
MEXICO,141
MEXICO,145 [Petition by Francisco Camul, 1624] 
MEXICO,246 [Méritos y servicios de Juan Bernardo Casanova, 1627]
Maya R
Cogolludo, lib 10, cap 2—3
Cardenas 76</t>
  </si>
  <si>
    <t>Jones 1 p155</t>
  </si>
  <si>
    <t>The massacres of 1623–1624 at Tah Itza and Sacalum are a major departure from previous Maya strategies of rebellion. Not since 1546 had execution as a tool of rebellion on such a large scale been seen in Yucatan. /Jones 1 p187</t>
  </si>
  <si>
    <t>E 44</t>
  </si>
  <si>
    <t>1 Jan 1623</t>
  </si>
  <si>
    <t>15 Dec 1623</t>
  </si>
  <si>
    <t>Delgado misión and Nojpeten massacre</t>
  </si>
  <si>
    <t>Franciscan Fray Diego Delgado carries misión to Ma towns by Lake Peten Itza, via Tipu and with Tipu residents, all of whom are killed at Lake Peten Itza, along with a rescue party sent after them</t>
  </si>
  <si>
    <t>Sacalum [Chachanha?], Tipuj, Lake Peten Itza, Bacalar</t>
  </si>
  <si>
    <t>Franciscan Fray Diego Delgado / Corporal Fulano de Acosta / 12 men / [later] 2 Sp sev Ma inc Bernardino Ek</t>
  </si>
  <si>
    <t>Cacique of Tipu Cristóbal Na / 80 Tipu residents</t>
  </si>
  <si>
    <t>Jones 1 p176
Awe 347</t>
  </si>
  <si>
    <t>E 45</t>
  </si>
  <si>
    <t>30 Mar 1624</t>
  </si>
  <si>
    <t>Sp reprisals for Sakalum massacre</t>
  </si>
  <si>
    <t>Capt. Juan Bernardo Casanova heads to Sacalum to aid Mirones y Lezcano, and on finding these murdered, Capt. Casanova and Capt. Méndez de Canzo garrison Sp soldiers in Ma towns and commission Ma at Oxkutzcab to track down priest Ah Kin Pol near Sacalum, which they do</t>
  </si>
  <si>
    <t>Mani, Sacalum [Chanchanha?], Oxkutzcab, Mani, Tekax</t>
  </si>
  <si>
    <t>Capt Juan Bernardo Casanova / Fray Juan Fernández / Sergeant Major Juan de Honorato / Alonso Martínez / Juan Lucero / Capt Antonio Méndez de Canzo</t>
  </si>
  <si>
    <t>Cacique of Oxkutzcab Fernando Camal / 150 Oxkutzcab Ma residents</t>
  </si>
  <si>
    <t>MEXICO,246 [Méritos y servicios de Juan Bernardo Casanova, 1627]
MEXICO,145 [Petition by Francisco Camul, 1624]
Maya R
Cogolludo, lib 10, cap 2—3</t>
  </si>
  <si>
    <t>Jones 1 p180</t>
  </si>
  <si>
    <t>E 46</t>
  </si>
  <si>
    <t>28 Jan 1624</t>
  </si>
  <si>
    <t>St. Christopher’s established</t>
  </si>
  <si>
    <t>Thomas Warner, after agreement with Ouboutou Tegremante, leader of local Kalinago people, and with support of merchant Ralph Merrifield, brothers John Jeaffreson, Samuel Jeaffreson, brings settlers aboard the Hopewell to establish Saint Christopher, marking first non-Spanish settlement in Caribbean</t>
  </si>
  <si>
    <t>London, St. Kitts</t>
  </si>
  <si>
    <t>Thomas Warner / Ralph Merrifield / John Jeaffreson / Samuel Jeaffreson</t>
  </si>
  <si>
    <t>Kalinago chief Ouboutou Tegremante</t>
  </si>
  <si>
    <t>E 47</t>
  </si>
  <si>
    <t>1 Mar 1624</t>
  </si>
  <si>
    <t>28 Feb 1625</t>
  </si>
  <si>
    <t>WIC Schouten Expedition</t>
  </si>
  <si>
    <t>WIC send Pieter Schouten to reconnoitre and raid Sp, who surveys Main and islands, and sacks and destroys Ma hamlets, marking first of Old WIC’s Great Designs in the Caribbean</t>
  </si>
  <si>
    <t>Zeeland, Cape Verde, Barbados, St. Martin, Tierra Firme, Silán, Sisal, Haiti, Sp Jamaica, Cuba</t>
  </si>
  <si>
    <t>Pieter Schouten 3 Ships</t>
  </si>
  <si>
    <t>Old WIC, 1.05.01.01, 1
Laet/Naber, v 1, 36 ff
Wassenaer, v 7, 154-55
Wright/van Dam, v 1, *101</t>
  </si>
  <si>
    <t>Goslinga p144 [Map], 152-3</t>
  </si>
  <si>
    <t>= First Old WIC squadron to enter Caribbean, dropped anchor at St. Martin on 5 Oct 1624 /via Goslinga 259</t>
  </si>
  <si>
    <t>E 48</t>
  </si>
  <si>
    <t>31 Dec 1625</t>
  </si>
  <si>
    <t>Hakluytus Posthumus published</t>
  </si>
  <si>
    <t>Samuel Purchas publishes Hakluytus Posthumus</t>
  </si>
  <si>
    <t>Offen 11 p19</t>
  </si>
  <si>
    <t xml:space="preserve">Colin Steele has shown that this publication marked a definitive turning point from an old to new world focus among the Hakluyt-Purchas corpus, and presented a more comprehensive picture of the Americas in English than had been previously possi- ble. The work was especially strong in natural history and geography, and Steele shows that its timing clearly reflected declining relations with Spain. /Offen 11 p19, referencing Steele, Colin R. “Latin America”. In The Purchas Handbook: Studies of the Life and Writings of Samuel Purchas, 1577-1626, edited by L. E. Pennington, Vol. I, 301-11. London: The Hakluyt Society, 1997. 
</t>
  </si>
  <si>
    <t>E 49</t>
  </si>
  <si>
    <t>1 Mar 1625</t>
  </si>
  <si>
    <t>30 Aug 1626</t>
  </si>
  <si>
    <t>WIC Hendricksz Expedition</t>
  </si>
  <si>
    <t>WIC send Boudewijn Hendricksz to raid Puerto Rico, which he raids, sieges and burns, and defy Sp silver fleet, which he attempts</t>
  </si>
  <si>
    <t>Texel, Isle of Wight, Bahia de Todos os Santos, St. Vincent, San Juan de Puerto Rico, Santo Domingo, Isla Margarita, Tierra Firme, Bonaire, Hispaniola, Ile a Vache, Cape Tiburon, Mona Passage, Sp Jamaica, Old Bahama Channel</t>
  </si>
  <si>
    <t>Gov of Puerto Rico Juan de Haro</t>
  </si>
  <si>
    <t>Boudewijn Hendricksz / Adriaen Claesz / &gt; 30 Ships / Hendrick Jacobszoon Lucifer 2 Ships</t>
  </si>
  <si>
    <t>Laet/Naber, v 1, 85 ff, 92 ff, 104 ff, 115–18, 123 ff
Wassenaer, v 12, 54 ff
Wright/van Dam, v 1, *31 ff, *52–4, *57–63, *72–4, *77–9
Old WIC, 1.05.01.01, 5752
States-General, 1.01.02, xxx [Resolutions of 24, 29, 31 Jan, 13, 24 Feb 1626]</t>
  </si>
  <si>
    <t>Goslinga 144 [Map], 157</t>
  </si>
  <si>
    <t>In Mona Passage c ?, Hendrick Jacobszoon Lucifer w 2 Ships, coming fm Amazon having provisioned a Zeelandian colony, joined Hendricksz's fleet /via Goslinga 164 /Laet/Naber, v 1, 123 ff</t>
  </si>
  <si>
    <t>E 50</t>
  </si>
  <si>
    <t>8 Sep 1625</t>
  </si>
  <si>
    <t>Treaty of Southampton</t>
  </si>
  <si>
    <t>Unites Eng and Du Republic against Sp</t>
  </si>
  <si>
    <t>E 51</t>
  </si>
  <si>
    <t>15 May 1626</t>
  </si>
  <si>
    <t>30 Dec 1626</t>
  </si>
  <si>
    <t>WIC Heyn Expedition</t>
  </si>
  <si>
    <t>WIC sends Pieter Pieterszoon Heyn to reinforce WIC Hendricksz Expedition against Sp</t>
  </si>
  <si>
    <t>Holland, Barbados, Mona Passage, Cape San Antonio, Dry Tortugas, Cape Canaveral, Azores</t>
  </si>
  <si>
    <t>Pieter Pieterszoon Heyn 14 Ships 1,700 men</t>
  </si>
  <si>
    <t>Old WIC, 1.05.01.01, 5752 [27 Mar 1626]
States-General, 1.01.02, xxx [Resolutions of 28 Mar 1626]
Naber/Wright lxxiii–vii, lxxxi ff, 20–7
Wassenaer, v 14, 53–7
Laet/Naber, v 2, 4–5</t>
  </si>
  <si>
    <t>Goslinga 144 [Map], 166</t>
  </si>
  <si>
    <t>E 52</t>
  </si>
  <si>
    <t>1 Jan 1627</t>
  </si>
  <si>
    <t>Locust famine in N Yuc</t>
  </si>
  <si>
    <t>Locust infestations cause four consecutive harvests to fail, leading to widespread famine in N Yuc, and Ma flight from towns</t>
  </si>
  <si>
    <t>N Yuc, Merida</t>
  </si>
  <si>
    <t>Cogolludo lib 10 cap 17</t>
  </si>
  <si>
    <t>Jones 1 p197</t>
  </si>
  <si>
    <t>The Indians were forced by necessity to abandon their towns, going to others that had not suffered such a shortage, and most to the forests in search of roots and wild fruits. Many died in them—most unfortunate of all, without sacraments. Many were left dead along the roads due to starvation. Everything was in a state of confusion because the living did not know for certain where they [the dead] were. /Jones 1 /Cogolludo [translated]</t>
  </si>
  <si>
    <t>E 53</t>
  </si>
  <si>
    <t>22 Jan 1627</t>
  </si>
  <si>
    <t>5 Sep 1627</t>
  </si>
  <si>
    <t>WIC Lucifer Expedition</t>
  </si>
  <si>
    <t>Hendrick Jacobszoon Lucifer of GWC takes some ships of Sp Hon fotilla</t>
  </si>
  <si>
    <t>Vlissingen, Oyapock R, Cabo de la Vela, Rio de la Hacha, Île-à-Vache, Jamaica, Cayman, Cabo de San Antonio, Straits of Florida</t>
  </si>
  <si>
    <t>Hendrick Jacobszoon Lucifer / Jan Pieterszoon / Galeyn van Stapels / 3 Ships / later joined by 2 Yachts</t>
  </si>
  <si>
    <t>Wright/van Dam, v 1, *101-*103, 171 [Cristóbal Aranda to Crown a 16 jul 1627 / Report by Tomás de Larraspuru 10 nov 1627, and of president of Council of Indies, Madrid, 22 nov 1627]
BL Add MS 36322
Laet port 154–62</t>
  </si>
  <si>
    <t>Goslinga p170-171, 208 [Map]</t>
  </si>
  <si>
    <t>Location /via Juiz de Fora 2012 p51
Location should include Comaribo, near or on Oyapock R /via Laet portugues 155</t>
  </si>
  <si>
    <t>E 54</t>
  </si>
  <si>
    <t>15 Mar 1628</t>
  </si>
  <si>
    <t>30 Sep 1628</t>
  </si>
  <si>
    <t>WIC Ita Expedition</t>
  </si>
  <si>
    <t>WIC send Pieter Adriaenszoon Ita against Sp</t>
  </si>
  <si>
    <t>Cape Tiburon, Cape San Antonio, Dry Tortugas, Havanna</t>
  </si>
  <si>
    <t>Gov of Havanna Lorenzo de Cabrera / Commander Alvaro de la Cerda / 2 Gall</t>
  </si>
  <si>
    <t>Pieter Adriaenszoon Ita / CC Jol / Galeyn von Stapels / 12 Ships</t>
  </si>
  <si>
    <t>Laet/Naber, v 2, 34-39
BL Add MS 36322
Wright/van Dam, v 1, *103, *105, *107</t>
  </si>
  <si>
    <t>Goslinga p174-175, 208 [Map]</t>
  </si>
  <si>
    <t>Galeyn von Stapels captains Fortuin with colonists for Tobago /via Wiki for Ita
The ships of this [Ita's] fleet, spread all over the Caribbean, gathered on the orders of the admiral at a renezvous situated at Cape Tiburón /via Goslinga 174 /xxx</t>
  </si>
  <si>
    <t>E 55</t>
  </si>
  <si>
    <t>1 May 1628</t>
  </si>
  <si>
    <t>WIC Heyn Expedition and Capture of Silver Fleet</t>
  </si>
  <si>
    <t>WIC send Pieter Pieterszoon Heyn against Sp, who thereafter captures the Sp Silver Fleet fm Vera Cruz [Mexico]</t>
  </si>
  <si>
    <t>Texel, St. Vincent, Isle of Pines [Cuba], Cape San Antonio, Grenada, St. Kitts, Tobago, Florida Straits, Havana, Isle of Wight</t>
  </si>
  <si>
    <t>Gen Juan de Benavides Bazán / Adm Juan de Leoz 21 t 22 Ships inc 2 MW</t>
  </si>
  <si>
    <t>Pieter Pieterszoon Heyn / Hendrick Corneliszoon Loncq / Joost van Trappen alias Banckert / 31 Ships 2,300 sailors 1,000 soldiers</t>
  </si>
  <si>
    <t>Naber/Wright
Laet/Naber, v 2, 56 ff 
Wassenaer, v 15, 54
Wassenaer, v 16, 97 ff
States-General, 1.01.02, xxx [Resolutions of 29 Feb, 27, 28, 31 Mar 1628]
Duro, v 4, 98
Aitzema, v 1, 720
Kon Bib PK 3858
Old WIC, 1.05.01.01, 17 [8 Dec 1628]</t>
  </si>
  <si>
    <t>Goslinga 180–92, 208 [Map]</t>
  </si>
  <si>
    <t>Capture of Silver Fleet on 8 Sep 1628 /via Goslinga 186</t>
  </si>
  <si>
    <t>E 56</t>
  </si>
  <si>
    <t>7 Jun 1628</t>
  </si>
  <si>
    <t>Petition of Right</t>
  </si>
  <si>
    <t>E 57</t>
  </si>
  <si>
    <t>15 Sep 1628</t>
  </si>
  <si>
    <t>20 Dec 1630</t>
  </si>
  <si>
    <t>Vargas repartimientos and Argüellos averiguación</t>
  </si>
  <si>
    <t>Gov of Yuc Juan de Vargas Asejas accused of causing retreat of significant numbers of Maya to flee, via repartimientos administered by Gov-appointed jueces de grana y agravios, after which Audiencia of México sends Íñigo de Argüelles Carvajal to investigate, inc inspection of Bacalar by Martín de Rojas</t>
  </si>
  <si>
    <t>Mérida, xxx, Bacalar</t>
  </si>
  <si>
    <t>Juan de Vargas Asejas / Íñigo de Argüelles Carvajal / Martín de Rojas</t>
  </si>
  <si>
    <t>MEXICO,308
MEXICO,92 [Sobre la averiguación ... a 1630]</t>
  </si>
  <si>
    <t>Barke 12 59
RAH DNB [Vargas Asejas, Juan]</t>
  </si>
  <si>
    <t>18 or 20 Dec 1630 Vargas stripped of Governorship, arrested and imprisoned in Mexico [City] /RAH DNB</t>
  </si>
  <si>
    <t>E 58</t>
  </si>
  <si>
    <t>15 Aug 1629</t>
  </si>
  <si>
    <t>30 Apr 1630</t>
  </si>
  <si>
    <t>WIC Pater Expedition</t>
  </si>
  <si>
    <t>WIC send Adriaen Janszoon Pater against Sp</t>
  </si>
  <si>
    <t>Netherlands, Azores, Cape Verde Islands, Pernambuco, Grenada, Cape San Antonio, Barbados, St. Kitts, Mona Passage, Trinidad, Bonaire, Santa Marta</t>
  </si>
  <si>
    <t>Adriaen Janszoon Pater / Vice-Adm Marten Thijsz / 11 Ships 842 sailors 326 soldiers / Jan Janszoon van Hoorn 13 Ships</t>
  </si>
  <si>
    <t>Old WIC, 1.05.01.01, 2 [1 Aug, 23 Sep, 8, 12 Nov, 2 Dec 1629]
Old WIC, 1.05.01.01, 5752 [13 Jun 1630]
Old WIC, 1.05.01.01, 20
Laet/Naber, v 2, 83 ff, 178–82
Wassenaer, v 15, 90
Wassenaer, v 16, xxx
Duro, v 4, 111
Wright/van Dam, v 1, *114</t>
  </si>
  <si>
    <t>Goslinga 206–15, 208 [Map]</t>
  </si>
  <si>
    <t>Reaches Grenada [Caribbean] on 1 Apr 1629 /via Goslinga 207</t>
  </si>
  <si>
    <t>E 59</t>
  </si>
  <si>
    <t>1 Jan 1630</t>
  </si>
  <si>
    <t>31 Dec 1630</t>
  </si>
  <si>
    <t>Eng settle Tortuga</t>
  </si>
  <si>
    <t>Anthony Hilton of St. Christophers takes colonists to settle Tortuga, thereafter joined to Prov Co</t>
  </si>
  <si>
    <t>St. Kitts, Tortuga</t>
  </si>
  <si>
    <t>Capt. Anthony Hilton / Capt. Christopher Wormely / Capt. Richard Bragg / Robert Wormely / Samuel Filby</t>
  </si>
  <si>
    <t>BL Egerton MS 2395 ff 503-xxx
BL Sloane MS 973
CSPD [17 Jun 1631]</t>
  </si>
  <si>
    <t>Harlow x
Newton 103</t>
  </si>
  <si>
    <t>it was hoped that a large revenue would be derived from the export of the dye-woods growing in the forests that covered the island [Tortuga] ... Among the most important of these dyes were the red dyes derived from the various woods, known as logwood, Brazil or braziletta wood, and Campeachy wood, the best qualities of which grew on the shores of Yucatan /Newton 107
the difficulties with which the colony of Association had to contend form the begining were due to the cutting of wood by interlopers [eg French, Dutch in late 1631 /Newton 109] with the connivance of the company's officers /Newton 108
[Hilton] had been consigning brazilwood wholesale to one Ashman, a merchant of the WIC, at Middleburg [min since 1634] /Newton 212
about 150 persons settled on Tortuga /via Haring 59 /CSPC I [May 1631 -- May 19. Warwick House.]
From a report to the Prov Co of a Dutch shipmaster, Richard Evertsen, ... we learn that the settlement then [late 1634] had 150 regular inhabitants, but there was such a large admixture of Frenchmen among these that the Spaniards took it for a French settlement /Newton 192</t>
  </si>
  <si>
    <t>E 60</t>
  </si>
  <si>
    <t>31 Dec 1638</t>
  </si>
  <si>
    <t>Smuggling at Sp Hon ports</t>
  </si>
  <si>
    <t>Sp Hon trade directly with foreigners, esp. Dutch merchants, eg via arribadas, in contravention of Sp Crown decrees</t>
  </si>
  <si>
    <t>Comayagua, Trujillo, Omoa</t>
  </si>
  <si>
    <t>GUATEMALA,5 [16 jul 1655]
AGCA, A1.15, 53905, 6060 [5 jun 1648]
AGCA, A3.6, 42067, 2885 [1638]
AGCA, A3.39, 41715, 2874 [1682]
AGCA, A1.23, legajo 1514, f 228 [19 nov 1644]
AGCA, A1.23, legajo 1521, f 84v [1661]
AGCA, A1.23, legajo 1519, f 47 [13 sep 1660]
INDIFERENTE,2273
GUATEMALA,7 [18 ago 1643]
GUATEMALA,282
U Tex Lib, G19-129, ff 290-294
CDI, v 19, p239-304, esp. p239, 241
BL Egerton MS 2395 f 575 [7 Apr 1678]
BL Add MS 11410 ff 10, 99, 223-226v
CDIE, v 84, p197-98 
CDIE, v 84, p361-62
GUATEMALA,281
BL Add MS 28140 ff 24-24b
C 110/152, Brailsford v Peers
CO 1/43 f 59
Lib Jam MS 105 f 499 [J. Taylor, Multum in parvo]
Veitia Linage, lib 1, 216–7</t>
  </si>
  <si>
    <t>MacLeod 358-59, 462 no 22-23
Zahedieh 1 p216-17
Haring 24</t>
  </si>
  <si>
    <t>[S]muggling with Europe was exceptionally slow to develop in Cen Am. There are few incidents before the decadence of the fleet system in the 1630s. No doubt the Dutch and other European traders who purchased the [Cen Am] indigo and hides were content to do so through Seville despite the extra cost. /MacLeod 354 / An early case of attempted smuggling was in Trujillo on March 26, 1572 /MacLeod 461 no 7 /AGCA, A1.23, legajo 1512, f 431 [Real cédula a 26 may 1573] / The situation [lack of smuggling in Cen Am] altered significantly after 1630 as it became obvious that the flota system was decaying and the Spanish economy declining. Between 1630 and 1680 there seems to have been a slow increase in the volume of smuggling, ... /MacLeod 355
The arribada was a device whereby ships claimed that they had been forced into ports where they were not normally permitted by unseaworthiness, lack of supplies, or storms at sea. /MacLeod 358 / An early example of arribada maliciosa in Cen Am was the small Eng ships which put into Trujillo with a cargo of raisins and wine in 1606 /MacLeod 462 no 23 /GUATEMALA,39 [Martín de Celaya to Crown a 8 jun 1606]
1638 AGCA item = royal treasurer of Comayagua, while 1648 AGCA item = many vecinos of Truxillo /MacLeod 462 no 22</t>
  </si>
  <si>
    <t>E 61</t>
  </si>
  <si>
    <t>1 Mar 1630</t>
  </si>
  <si>
    <t>30 Mar 1631</t>
  </si>
  <si>
    <t>Flight from Xibun and Soite</t>
  </si>
  <si>
    <t>Mayas rebel against Sp authority and desert Xibun and Soite hamlets in favour of forests, whereupon regidor and alférez Cristóbal Sánchez reduces them to their former towns, with help from Ma residents of Zacatan</t>
  </si>
  <si>
    <t>Bacalar, Xibun, Soite, Zacatan [Ma town]</t>
  </si>
  <si>
    <t>Regidor and alférez Cristóbal Sánchez / Alcalde ordinario of Bacalar Capt. Bartolomé Palomino / Alcalde of Zacatan Andrés Canul</t>
  </si>
  <si>
    <t>Cacique of Soite Gaspar Chan / Alcalde of Soite Francisco Ek</t>
  </si>
  <si>
    <t>AGN Mex, Historia, 410, f 223v
BL Egerton MS 1791 ff 53-54v
xxx [Petición de Cristóbal Sánchez, 1631]
MEXICO,912 ff 885r–909r</t>
  </si>
  <si>
    <t>Gerhard 72
Jones 1 p199
Barke 12 60</t>
  </si>
  <si>
    <t>At mid-century the country south of Río Hondo was practically deserted /via Gerhard 72 /xxx
Shortly before the Spanish withdrawal [fm Bacalar in 1650s], in 1639, there were still nineteen [Ma] village sites up to fifty leagues from Bacalar, although we are told that their inhabitants had recently fled to the Itzá country. /via Gerhard 73 /Egerton MS</t>
  </si>
  <si>
    <t>E 62</t>
  </si>
  <si>
    <t>1 May 1630</t>
  </si>
  <si>
    <t>30 Aug 1631</t>
  </si>
  <si>
    <t>WIC Booneter Expedition</t>
  </si>
  <si>
    <t>WIC sends Jan Gijsbertszoon Booneter to reinforce WIC Pater Expedition, but Booneter is too late for this, and instead takes some ships of Sp Hon flotilla</t>
  </si>
  <si>
    <t>St. Vincent, Cape Tiburon, Havana, Cape San Antonio, Dry Tortugas, Florida Straits, Bahamas, île-à-Vache, Matanzas</t>
  </si>
  <si>
    <t>Jan Gijsbertszoon Booneter 8 Ships</t>
  </si>
  <si>
    <t>Old WIC, 1.05.01.01, 5752 [13 Jun 1630]
Old WIC, 1.05.01.01, 21 [4 Jun 1630, 3 Feb 1631]
Old WIC, 1.05.01.01, 2 [2 Sep 1630]
Old WIC, 1.05.01.01, 8 [15 Feb 1631]
Laet/Naber, v 2, 173
Laet/Naber, v 3, 4</t>
  </si>
  <si>
    <t>Goslinga 217-222</t>
  </si>
  <si>
    <t>Inc CC Jol voyage fm Colombia to Yuc, close to Main [reconnoitring?] /via Goslinga xxx
Booneter and Ita thus roamed the Caribbean, each following the traditional procedure of dividing their fleets into several units in order to operate more effectively /via Goslinga 217 /xxx</t>
  </si>
  <si>
    <t>E 63</t>
  </si>
  <si>
    <t>5 May 1630</t>
  </si>
  <si>
    <t>30 Jun 1630</t>
  </si>
  <si>
    <t>WIC Ruyter Expedition</t>
  </si>
  <si>
    <t>Gen. Loncq orders Dierick Ruyters to sail to the Caribbean against Sp, after which Ruyters joins the WIC Ita Expedition</t>
  </si>
  <si>
    <t>Olinda, St. Vincent, Cape Tiburon</t>
  </si>
  <si>
    <t>Dierick Ruyters 9 t 11 Ships</t>
  </si>
  <si>
    <t>Old WIC, 1.05.01.01, 2 [1 Aug, 8 Nov 1629]
Laet/Naber, v 2, 144 ff</t>
  </si>
  <si>
    <t>Goslinga 216</t>
  </si>
  <si>
    <t>E 64</t>
  </si>
  <si>
    <t>6 May 1630</t>
  </si>
  <si>
    <t>25 Sep 1630</t>
  </si>
  <si>
    <t>Political Council of Olinda sends Adm Ita to assist WIC Ruyter Expedition, and Ita is shortly joined by ships under Dierick Ruyters of the WIC Ruyter Expedition</t>
  </si>
  <si>
    <t>Olinda, St. Vincent, Cape Tiburon, Dry Tortugas</t>
  </si>
  <si>
    <t>Adm Ita 8 Ships 545 men</t>
  </si>
  <si>
    <t>Laet/Naber, v 2, 144 ff
Old WIC, 1.05.01.01, 2 [2 Sep 1630]</t>
  </si>
  <si>
    <t>Goslinga 218</t>
  </si>
  <si>
    <t>E 65</t>
  </si>
  <si>
    <t>4 Dec 1630</t>
  </si>
  <si>
    <t>Prov Co chartered</t>
  </si>
  <si>
    <t>Prov Co incorporated by letters patent under Great Seal of England</t>
  </si>
  <si>
    <t>Oliver St. John</t>
  </si>
  <si>
    <t>CSPD Car I vol 187 no 46</t>
  </si>
  <si>
    <t>Newton 86</t>
  </si>
  <si>
    <t>E 66</t>
  </si>
  <si>
    <t>1 Apr 1631</t>
  </si>
  <si>
    <t>30 Dec 1631</t>
  </si>
  <si>
    <t>Tovilla entrada</t>
  </si>
  <si>
    <t>Audiencia of Guatemala grants Alcalde of Verapaz Capt Martín Alfonso Tovilla authorisation for entrada to Manche Chol territory to stabilise threatened reduction towns, during which they are threatened by Itza Mayas</t>
  </si>
  <si>
    <t>Verapaz, Yol, Manche, Mopan [town]</t>
  </si>
  <si>
    <t>Capt Martín Alfonso Tovilla / Dominican Fray Francisco Morán</t>
  </si>
  <si>
    <t>Tovilla lib 1 cap 24</t>
  </si>
  <si>
    <t>E 67</t>
  </si>
  <si>
    <t>26 Apr 1631</t>
  </si>
  <si>
    <t>15 Mar 1632</t>
  </si>
  <si>
    <t>WIC Neckere Expedition</t>
  </si>
  <si>
    <t>WIC sends Jonathan de Neckere to reinforce WIC Booneter Expedition, but does not manage to meet with Booneter, and goes on his own against Sp</t>
  </si>
  <si>
    <t>Olinda, Barbados, St. Vincent, Ile a Vache, Santa Marta</t>
  </si>
  <si>
    <t>Jonathan de Neckere / Cornelis Corneliszoon Jol 1 Ship 2 Yachts</t>
  </si>
  <si>
    <t>Kernkamp 143
Old WIC, 1.05.01.01, 21 [8 Jan, 13 Feb 1631]</t>
  </si>
  <si>
    <t>Goslinga 220</t>
  </si>
  <si>
    <t>Neckere returns to Netherlands mid-Sep 1631, Jol in the yacht Otter returns half a year later /via Goslinga 221</t>
  </si>
  <si>
    <t>E 68</t>
  </si>
  <si>
    <t>1 Dec 1631</t>
  </si>
  <si>
    <t>28 Feb 1632</t>
  </si>
  <si>
    <t>Capt. Elfrith entertains Diego el Mulato</t>
  </si>
  <si>
    <t>Prov Co condemns Capt. Daniel Elfrith for entertaining Diego el Mulato at Prov, against Prov Co or War Council [of Prov] advice</t>
  </si>
  <si>
    <t>Prov</t>
  </si>
  <si>
    <t>Diego el Mulato / Capt. Daniel Elfrith</t>
  </si>
  <si>
    <t>CSPC 1 [May 1632 -- 10 May.]</t>
  </si>
  <si>
    <t>[Prov Co] Condemn his indiscretion in too freely entertaining "a Mulletto, as you call him" in the island, against advice of Council, and in taking a Spanish frigate; but in consideration of his good services, are content not to take notice of former errors. /CSPC 1
Releases his guide to the Caribbean /Pargellis /via Kupperman
Possibly Diego Martin = Diego de la Cruz = Diego de los Reyes = Dieguillo = Diego el Mulato = El Mulato = Capt Lucifer of Cornieles = first mate of the Hollanders /Wright/van Dam, v 2, 249
[Captain Domingo de] Tartas reports that when they conquered Campeche, the Dutch were led by a mulatto named Diego Martin, born in Havana. This man was a formidable pirate. He [Tartas] was told that he [Diego] had been brought up among the Dutch; so much is certain that he was already associated with them in this year 1633, later also in Curaçao ([Wright/van Dam, v 1,] page 128, note 2 and the beginning of Document No. 29) and in 1638, when he was said to have served under Jol in the battle at the height of Cabañas (cf. AGI 141-1-16, The Council for War Affairs in the Indies to His Majesty, May 16, 1638). In May of the year 1638, El Mulato asked forgiveness from the Spanish Crown, which was soon granted. But he did not appear in Havana, where he had offered to go; and in 1641 he was robbing and murdering in the name of the Prince of Orange. Cf. AGI 54-1-17, Riaño at the Crown, Havana, November 13, 1638; 147-5-22 The Council for War Affairs in the Indies to His Majesty, March 4, 1639; 78-2-3, Vol. 10, f. 131r, and f. 133, cédulas to Diego Martin, 15 March 1639; to Riaño of the same date; f. 183, cédula to the governor of Margarita, Saragossa, August 5, 1645, in which he is warned that Dieguillo was plotting with the Duke of Braganza for the purpose of taking possession of the island for Portugal; 54-2-11, 16 September 1639, Riaño hands over to his successor cédulas concerning Diego Martin; 54-1-18, 1 September 1641, Diego el Mulato takes possession of an advisory boat from Cartagena at the height of Havana, with a considerable loss of human life on the part of the Spaniards, to whom he orders to "fly the flag for the Prince of Orange”. /Wright/van Dam, v 1, 297</t>
  </si>
  <si>
    <t>E 69</t>
  </si>
  <si>
    <t>1 Jan 1632</t>
  </si>
  <si>
    <t>30 Dec 1632</t>
  </si>
  <si>
    <t>Audiencia of Guatemala send Capt Martín Alfonso Tovilla to Manche Chol territory to help Dominican fray Francisco Morán reduce recently revolted Manche Chol Mayas, during which they are attacked by Itza Mayas</t>
  </si>
  <si>
    <t>Manche</t>
  </si>
  <si>
    <t>Pres of Aud of Guatemala Diego de Acuña / Capt Martín Alfonso Tovilla / Francisco Morán 20 soldiers</t>
  </si>
  <si>
    <t>Ximenes lib 4 cap 68</t>
  </si>
  <si>
    <t>Jones 2 p51</t>
  </si>
  <si>
    <t>E 70</t>
  </si>
  <si>
    <t>1 Apr 1632</t>
  </si>
  <si>
    <t>4 Sep 1632</t>
  </si>
  <si>
    <t>WIC Thijsz Expedition</t>
  </si>
  <si>
    <t>WIC send Marten Thijsz against Sp</t>
  </si>
  <si>
    <t>Olinda, Barbados, Ile a Vache, Havana</t>
  </si>
  <si>
    <t>Marten Thijsz 22 Ships</t>
  </si>
  <si>
    <t>Old WIC, 1.05.01.01, 2 [29 Dec 1631] 
Old WIC, 1.05.01.01, 45 [Resolutions of Adm. M. Thijsz and his councils]
Laet/Naber, v 3, 89, 117–119</t>
  </si>
  <si>
    <t>Goslinga 224</t>
  </si>
  <si>
    <t>E 71</t>
  </si>
  <si>
    <t>14 Jun 1632</t>
  </si>
  <si>
    <t>1 Sep 1632</t>
  </si>
  <si>
    <t>WIC Stapels Survey</t>
  </si>
  <si>
    <t>WIC sends Galeyn von Stapels to survey Yuc coast on Gulf of Mexico, and he thereafter raids and burns Sisal</t>
  </si>
  <si>
    <t>Bonaire, Île-à-Vache, Cayman, Cape Catoche, Sisal, Campeche, Havanah</t>
  </si>
  <si>
    <t>Galeyn von Stapels / 2 Yachts 1 Sloop</t>
  </si>
  <si>
    <t>Old WIC, 1.05.01.01, 45 [14 Jun 1632]
Old WIC, 1.05.01.01, 50, 51</t>
  </si>
  <si>
    <t>Goslinga p225-228
Laet portugues 357-258</t>
  </si>
  <si>
    <t>Reached Bonaire in Jul, Sacked Sisal after this
Remove? Does not survey Hon</t>
  </si>
  <si>
    <t>E 72</t>
  </si>
  <si>
    <t>1 Oct 1632</t>
  </si>
  <si>
    <t>30 Dec 1634</t>
  </si>
  <si>
    <t>Hunter Expedition</t>
  </si>
  <si>
    <t>English privateers, under letters of marque from Prince of Orange against Sp, cruise Mona and Windward passages</t>
  </si>
  <si>
    <t>Rotterdam, Dover, Canary Islands, Tortuga, Mona Passage, Windward Passage, Rotterdam</t>
  </si>
  <si>
    <t>Capt. Powell / Thomas Newman / Gov of Tortuga Anthony Hilton</t>
  </si>
  <si>
    <t>CSPD Car I vol 282 no 89, 90</t>
  </si>
  <si>
    <t>Newton 153-154</t>
  </si>
  <si>
    <t>E 73</t>
  </si>
  <si>
    <t>1 Jan 1633</t>
  </si>
  <si>
    <t>31 Dec 1633</t>
  </si>
  <si>
    <t>Eng logging at Tortuga</t>
  </si>
  <si>
    <t>First export of “braziletto” [unknown dyewood] by Eng under Capt. Anthony Hilton from Tortuga = Association to France</t>
  </si>
  <si>
    <t>Tortuga</t>
  </si>
  <si>
    <t>Capt. Anthony Hilton / Neg slaves / Agent of Prov or Tort in France Abraham Chamberlain</t>
  </si>
  <si>
    <t>CO 124/1 [18 Feb, 10 Apr, 1 Jul 1633 / 14 Feb, 13, 19 Jun, 18 Jul 1634 / 5, 9 Mar 1635]</t>
  </si>
  <si>
    <t>Offen 00 p122 = Kupperman 310, 167 / Newton 152, 289</t>
  </si>
  <si>
    <t>Logwood introduced to Tortuga until 1929, whereas brazil wood not endemic to it, and likely not introduced [given 1990s distribution of brazil wood restricted to its endemic range] /McJunkin 217, 245
Exp to Canary Islands 1648–58? /LRS 21 Link: https://www.british-history.ac.uk/london-record-soc/vol21</t>
  </si>
  <si>
    <t>E 74</t>
  </si>
  <si>
    <t>26 Apr 1633</t>
  </si>
  <si>
    <t>18 Sep 1633</t>
  </si>
  <si>
    <t>WIC Hoorn Expedition</t>
  </si>
  <si>
    <t>WIC send Jan Janszoon van Hoorn to sack Trujillo, though he finds the town abandoned, and thereafter proceeds to Campeche to raid San Francisco</t>
  </si>
  <si>
    <t>Pernambuco, Barbados, Puerto Rico, île-à-Vache, Cayman, Trujillo, Cozumel, Campeche, Straits of Florida</t>
  </si>
  <si>
    <t>Jan Janszoon van Hoorn / CC Jol / Diego de los Reyes 4 Ships 3 Yachts 3 Sloops 518 sailors 420 soldiers</t>
  </si>
  <si>
    <t>Old WIC, 1.05.01.01, 2 [3 Nov 1632]
Laet/Naber, v 3, 187-96
Duro, v 4, 115-16
MEXICO,360 ff 1 [16 ago 1634]
SANTA_FE,223 [Juan de Nicolde a Corona, Londres a 7 abril 1634]</t>
  </si>
  <si>
    <t>Goslinga p226
Laet portugues 407-413
Baudot p29 n15</t>
  </si>
  <si>
    <t>Also raids San Francisco in Bay of Campeche, partly in order to make Maya allies per AGI item
“No dia 21, zarparam dalli [Trujillo] ... e tiveram tempo borrascoco. / No dia 25, avistaram a ilha Cozumel; é baixa e plana, de sorte que não pode ser vista de longe. / ... a corrente vae com força para o norte” /via Laet portugues 410</t>
  </si>
  <si>
    <t>E 75</t>
  </si>
  <si>
    <t>1 Jul 1633</t>
  </si>
  <si>
    <t>30 Dec 1635</t>
  </si>
  <si>
    <t>Providence Trade Expedition</t>
  </si>
  <si>
    <t>Gov of Prov Sussex Camock, Capt. Samuel Axe, Nathaniel Goodman, Abraham Blauvelt and 50 men set out from Prov to mainland to secure trade, thereafter establishing alliance with Miskito</t>
  </si>
  <si>
    <t>Prov, Cape Gracias a Dios</t>
  </si>
  <si>
    <t>Gov of Prov Sussex Camock / Capt. Samuel Axe / Nathaniel Goodman / Abraham Blauvelt / 50 men</t>
  </si>
  <si>
    <t>CO 124/1 [10 May 1632 / 10 Apr, 1 Jul 1633 / Prov Co to Gov and Council by the Long Robert Sep 1634 / Prov Co to Bell by the Expectation Feb or Mar 1635]
CO 124/2 [22 May 1633, 24 Dec 1634]
Egerton MS 2646 f 58</t>
  </si>
  <si>
    <t>Kupperman p95-8 n45-51, p100-4
Offen 11</t>
  </si>
  <si>
    <t>Records of survey notes of Expedition, which apparently split into separate groups, likely not extant /via Kupperman p100</t>
  </si>
  <si>
    <t>E 76</t>
  </si>
  <si>
    <t>1 Feb 1634</t>
  </si>
  <si>
    <t>30 Sep 1635</t>
  </si>
  <si>
    <t>Bu cruise for prizes</t>
  </si>
  <si>
    <t>Buccaneers or privateers impress Sp pilot Baltasar Banegas, and cruise for prizes off Cuba, Hispaniola, and Main, where they engage with Sp armadilla fm Cartagena</t>
  </si>
  <si>
    <t>Cuba, Tortuga, Cartagena, Cabo Tiburón, Cabo Francés, Honduras</t>
  </si>
  <si>
    <t>Baltasar Banegas / Maestre de Campo Francisco de Murga</t>
  </si>
  <si>
    <t>1 Urca 1 Patache / 130 men</t>
  </si>
  <si>
    <t>Wright/van Dam, v 2, *11–*12
Laet/Naber, v 4, 190</t>
  </si>
  <si>
    <t>Goslinga 235</t>
  </si>
  <si>
    <t>Pieter Janszoon van Domburgh w 1 Ship 1 Yacht? eg meets CC Jol near Cartagena during WIC Jol Expedition /via Goslinga 235
Y por ella [testimonio tomado en 10 de agosto de 1635 a Baltasar Banegas, piloto platico y vezino de Havana, a quien el enemigo abra año y medio prendio en una canoa andando en la costa del sur de Cuba a pescar tortugas, y aora se avia uido de el enemigo] pareze aver andado con el en una urca y un patache desde dos de agosto de el año passado de seiscientos y treinta y quatro, y que avian echo algunas pressas en este tiempo, y allandose en la ysla de la Tortuga quando la ynfanteria de Santo Domingo echo los enemigos de ella. Y desques fue a la costa de Tierra Firme, adonde avian cojido una fregata de un beçino de la ciudad de Cartajena. Y que el Maese de Campo Francisco de Murga avia despachado una armadilla en busca de ellos. Peleando con ella, avian echado la almiranta a pique. Y que a 5 de julio deste año bieron entrar los galeones de la plata en Cartajena, y que el se fue la buelta de el cavo de Tiburon. Y a 14 de julio avia despachado el patache con el dicho Baltasar Banegas que fuese la buelta de cavo de Cruz, y por dentro de los bajos fuese corriendo la costa desta ysla, y la urca por fuera, hasta Puerto Franzes, donde a catorze de agosto se avian de junar, y quemar alli el patache, como lo hicieron. Y que el se uyo en esta ocasion, porque no lo avia podido hacer antes. Esta urca trae treinta piecas y ciento y treinta hombres. Tengo [Francisco Riaño y Gamboa, Havana] avisso cierto fue la buelta de Honduras en busca de los navios que an de benir de aquella provinzia, que aun [26 sep 1635] no an llegado a este puerto. /Wright/van Dam v 2 *11</t>
  </si>
  <si>
    <t>E 77</t>
  </si>
  <si>
    <t>4 May 1634</t>
  </si>
  <si>
    <t>30 Jul 1634</t>
  </si>
  <si>
    <t>WIC Conquest of Curaçao</t>
  </si>
  <si>
    <t>WIC send Joannes van Walbeeck and Pierre le Grand to establish settlement at Curaçao</t>
  </si>
  <si>
    <t>Netherlands, Barbados, St. Vincent, Bonaire, Curaçao</t>
  </si>
  <si>
    <t>Gov of Curaçao Lope López de Morla / Mayor Juan Mateo 32 Sp 500 Amerindians</t>
  </si>
  <si>
    <t>Joannes van Walbeeck / Pierre le Grand / Jan Janszoon Otzen / Diego de los Reyes 6 Ships 400 men</t>
  </si>
  <si>
    <t>Old WIC, 1.05.01.01, 2 [6 Apr 1634]
Laet/Naber, v 4, 301–11
Wright/van Dam, v 1, *183–247</t>
  </si>
  <si>
    <t>Goslinga 265–9</t>
  </si>
  <si>
    <t>6 Ships = Groot Hoorn, Eenhoorn, Brack, Engel Gabriel, and 2 Biscayan sloops /via Goslinga 265</t>
  </si>
  <si>
    <t>E 78</t>
  </si>
  <si>
    <t>1 Dec 1634</t>
  </si>
  <si>
    <t>28 Feb 1635</t>
  </si>
  <si>
    <t>Sp Capture of Tortuga</t>
  </si>
  <si>
    <t>San Domingo military expedition against Tortuga</t>
  </si>
  <si>
    <t>San Domingo, Tortuga</t>
  </si>
  <si>
    <t>Ruiz Fernandez de Fuemayor / 250 soldiers</t>
  </si>
  <si>
    <t>Gov of Tortuga Christopher Wormely / ship William and Anne</t>
  </si>
  <si>
    <t>Add MS 13977 ff 505-xxx
CPSC I p200-201</t>
  </si>
  <si>
    <t>Newton 192
Haring 60
Duro V p35 [?]
Harlow x</t>
  </si>
  <si>
    <t>According to the Sp acct some 600 men, women, and children had been found present [Jan 1635] in the settlement and in the ships in the harbour /Newton 193
according to the Spaniards' account, there were in Tortuga 600 men bearing arms, besides slaves, women and children /Haring 61
70 Eng prisoners taken /Haring 61</t>
  </si>
  <si>
    <t>E 79</t>
  </si>
  <si>
    <t>25 Dec 1634</t>
  </si>
  <si>
    <t>WIC Jol Expedition</t>
  </si>
  <si>
    <t>Cornelis Corneliszoon Jol assaults Santiago de Cuba, and thereafter cruises off Cuba and Main in search of prizes, during which they engage with Sp armadilla from Cartagena</t>
  </si>
  <si>
    <t>Netherlands, Curaçao, Santiago de Cuba, Havana, Cartagena, Cuba</t>
  </si>
  <si>
    <t>Gov of Cuba Juan de Amezqueta Quijano / Capt. Juan de Ynza / Gov of Cartagena xxx / Gov of Havana Francisco Riaño y Gamboa</t>
  </si>
  <si>
    <t>Cornelis Corneliszoon Jol / Diego de los Reyes / Cornelis Janszoon van Uytgeest / 2 Yachts 120 men</t>
  </si>
  <si>
    <t>Wright/van Dam, v 2, *3–13
Laet/Naber, v 4, 187–93
Old WIC, 1.05.01.01, 14 [12, 19, 21 Nov 1635]
Old WIC, 1.05.01.01, 22 [17 Mar 1636]</t>
  </si>
  <si>
    <t>Goslinga 234, 240 [Map]</t>
  </si>
  <si>
    <t>2 Yachts = Otter, Bracht /via Goslinga 235
Jol captured by privateers from Dunkirk [Capt. Jacques Colaert] and imprisoned in Sp Netherlands Nov 1635 to May 1636 /via Goslinga 236
Dizen [Francisco Galindo, Cristobal de Cañete] les dijeron [los 60 corsarios olandeses en una hurca de 120 toneladas en punta de Hicacos] que havia tres meses [de 11 abr 1635] que avian salido de Olanda, de donde avian salido otros cinco navios para estas [Cuba] partes, y que no avian señalado para donde. ... Y que aguardavan otros dos navios, y se avian de estar en estas costas y sobre este puerto [Havana] hasta hazer buenas presas de plata, cochinilla y sedas para bolver a Olanda. /Wright/van Dam, v 2, *7
decian [la jente que el enemigo avia preso] avia quinze dias [= 1 ó 2 mar 1635] salieron [dos velas de Pie de Palo] de la isla de Curaçao, a donde llegaron de haviso de Olanda, y que quedavan en ella novecientos hombres fortificandose con yntençion de perpetuarse con los socorros que cada dia les bienen; y que trayn por piloto mayor a un mulato llamado Diego de los Reyes, natural de Sevilla, casado en Olanda, y que yvan aquel puerto de Cuba [Havana] a buscar el cobre, y haviendole dicho lo havian traydo dos naos que alli avian arrivado de la flota de Nueva España, se avia determinado a yrse, dejando amenazado de bolver al puerto con mas fuerça ... /Wright/van Dam, v 2, *9</t>
  </si>
  <si>
    <t>E 80</t>
  </si>
  <si>
    <t>1 Jan 1635</t>
  </si>
  <si>
    <t>Eng Bu settled at Cape Samana</t>
  </si>
  <si>
    <t>Eng buccaneers settle at Samana</t>
  </si>
  <si>
    <t>Cape Samana</t>
  </si>
  <si>
    <t>Add MS 13977 f 508</t>
  </si>
  <si>
    <t>Haring fn 110</t>
  </si>
  <si>
    <t>A Spaniard, writing from S. Domingo in 1635, complains of an English buccaneer settlement at [Cape] Samana ... where they grew tobacco, and preyed on the ships sailing from Cartagena and S. Domingo for Spain. /via Haring /Add MS 13977</t>
  </si>
  <si>
    <t>E 81</t>
  </si>
  <si>
    <t>1 Apr 1635</t>
  </si>
  <si>
    <t>30 Jun 1635</t>
  </si>
  <si>
    <t>Eng fail to resettle Tortuga</t>
  </si>
  <si>
    <t>Tortuga replanted under Capt. Nicholas Reskeimer as Governor, who thereafter dies</t>
  </si>
  <si>
    <t>Capt. Nicholas Reskeimer / Ship Expectation / 80 Eng men</t>
  </si>
  <si>
    <t>BL Add MS 13977 f 222-223, 226-227, 235</t>
  </si>
  <si>
    <t>Newton 212
Haring 61</t>
  </si>
  <si>
    <t>there were then [late 1635] some 80 English in the settlement [Tortuga], besides 150 negroes /via Haring 62 /Add MS 13977</t>
  </si>
  <si>
    <t>E 82</t>
  </si>
  <si>
    <t>2 Jul 1635</t>
  </si>
  <si>
    <t>9 Jul 1635</t>
  </si>
  <si>
    <t>Capture of Providence</t>
  </si>
  <si>
    <t>Cartagena military expedition against Providence, shortly repulsed</t>
  </si>
  <si>
    <t>Cartagena, Prov</t>
  </si>
  <si>
    <t>Gov of Cartagena Nicolas de Judice / 3 ships / 4 shallops / 1 boat / 300 soldiers</t>
  </si>
  <si>
    <t>Gov of Prov Philip Bell / Samuel Axe</t>
  </si>
  <si>
    <t>81 CSPC 1
83 CSPC 1
CSPD Car I vol 307 no 19</t>
  </si>
  <si>
    <t>Newton 196</t>
  </si>
  <si>
    <t>Memorial in the handwriting of Secretary Sir John Coke, concerning the Isle of Providence ... [There are] About 500 able persons, and 30 or 40 women [late 1635 likely] /83 CSPC 1</t>
  </si>
  <si>
    <t>E 83</t>
  </si>
  <si>
    <t>22 Jan 1636</t>
  </si>
  <si>
    <t>Armada de Barlovento established</t>
  </si>
  <si>
    <t>Sp Crown establishes permanent squadron, to be based in Veracruz, to defend against piracy, foreign settlements on mainland, and to escort Veracruz—Havana treasure fleets</t>
  </si>
  <si>
    <t>Madrid, Veracruz [Mexico]</t>
  </si>
  <si>
    <t>INDIFERENTE,451,L.A8 porción 1 ff 141v—144r (128v—131r) — a 26 jun 1624
DIVERSOS-COLECCIONES,32,N.5
MEXICO,35,N.2
MEXICO,360,R.5,N.31</t>
  </si>
  <si>
    <t>Lang 576</t>
  </si>
  <si>
    <t>Or rather 1598 /via Zahedieh 3 p166 no 86 /citing Hussey, 292, 293, 296, 297
These problems [eg being absent from the Caribbean during half the year] were very apparent during the first phase of deployment [of the Armada] in the 1640s and where to plague Barlovento during the remainder of its precarious existence /Lang 582</t>
  </si>
  <si>
    <t>E 84</t>
  </si>
  <si>
    <t>29 Jan 1636</t>
  </si>
  <si>
    <t>Prov Co privateering</t>
  </si>
  <si>
    <t>King grants, by word of mouth before Judge of Admiralty, Prov Co freedom to undertake reprisals against Spanish</t>
  </si>
  <si>
    <t>King Charles I / Judge of Admiralty Sir Henry Martin / Treasurer of Prov Co John Pym</t>
  </si>
  <si>
    <t>CSPC 1 [January 1636 -- Janu. 29.]
CO 124/2 f 240
CO 1/8, No. 86, ff 222-223</t>
  </si>
  <si>
    <t>Newton 207
Offen 11 p23</t>
  </si>
  <si>
    <t>E 85</t>
  </si>
  <si>
    <t>19 Mar 1636</t>
  </si>
  <si>
    <t>Prov privateers impress Sp pilots</t>
  </si>
  <si>
    <t>Prov Co orders Capt. Rous in craft Blessing to impress Sp pilot</t>
  </si>
  <si>
    <t>London, Prov</t>
  </si>
  <si>
    <t>Capt. Rous</t>
  </si>
  <si>
    <t>CO 124/2 ff 94v, 186-187, 262</t>
  </si>
  <si>
    <t>Offen 11 p32</t>
  </si>
  <si>
    <t>After 1636, when [Prov] company thoughts turned to privateering, they consistently ordered the capture of good Spanish pilots. For example, Captain Rous was given instructions to procure Spanish pilots for "the Bay of Nicorago, or the Bay of Hondura, Terri fima or of ye Maine Continent." /via Offen 11 p32</t>
  </si>
  <si>
    <t>E 86</t>
  </si>
  <si>
    <t>12 May 1636</t>
  </si>
  <si>
    <t>During a cruise along Sp Main, Capt Neckere leads Eng buccaneers or privateers and Miskito allies in march on Trujillo from Mosquito Shore, but the party fall ill and abandon the plan, after which Capt Neckere continues cruising about the Bay Islands for some time before moving to Cuba or returning to Netherlands</t>
  </si>
  <si>
    <t>Mosquito Shore, Trujillo, Guanaja, Mosquito Islands</t>
  </si>
  <si>
    <t>Gov of Sp Hon Pedro Carrillo de Sayas / Alcalde ordinario of Tru Hernando Sarco / Capt. Andrés de Rodavallo</t>
  </si>
  <si>
    <t>60 Eng 100 Mis allies / later Capt. “Nacre” 1 Frig 25 t 30 Eng men</t>
  </si>
  <si>
    <t>GUATEMALA,16,R.2,N.13 f 1r-10r</t>
  </si>
  <si>
    <t>Cardona 111, 24-6</t>
  </si>
  <si>
    <t>“ordeno y mando @ne atento en el puerto de dicha ciudad [Truxillo] se hallan de Pressente tres Ffragatas las quales no son ni pueden ser de provecho ninguno en dicho Puerto antes de Daño y estorvo, y por estar la una de ellas cargada de caxones mandava se hiziessen a la vela y se bayan al puerto de matique las dos dellas que estan de vassio luego de camino, y la cargada @ntebaya primero a poner en guarda sus caxones como se le esta mandado al puerto ante llaman ffrances en la ysla de Ruatan en el qual otras muchas besses se an guardado y amparado en semejantes ocaciones” /GUATEMALA,16,R.2,N.13 f 3v, and see also “la Real Audiencia tomaría [a 5 jul 1639] varias resoluciones para asegurar la defense de su distrito [Sp Hon] ... [eg] el retiro de las mercancías del Golfo Dulce 20 leguas tierra adentro para disuadir al enemigo a atacar” /via Cardona 64, 68
Sp pilot of frigate of Diego Sánchez de Rivera, vecino of Trujillo, maestre Simón Alemán, “se llebaron un piloto platico que trayan por ser conocido de ellos que abia sido otra bes su pricionero” /GUATEMALA,16,R.2,N.13 f 4r
Imprisoned former slaves = Tomás Verdugo, Francisco Carreño, of Cartagena, previously seized by Capt. Nacre on Oct 1635, en route to Villa de Monpor in frigate of Capt. Burón. Had been to Mosquito Islands, Santa Catalina, Isla de San Andrés
Nacre = Jonathan de Neckere? /via Goslinga p221, 224, 232, 290</t>
  </si>
  <si>
    <t>2 Neg former slaves liberated then imprisoned by Sp / 1 Sp pilot impressed [possibly]</t>
  </si>
  <si>
    <t>1 Sp craft / later escaped</t>
  </si>
  <si>
    <t>E 87</t>
  </si>
  <si>
    <t>1 May 1636</t>
  </si>
  <si>
    <t>30 May 1636</t>
  </si>
  <si>
    <t>Three privateering ships of Prov Co set sail from England to Prov</t>
  </si>
  <si>
    <t>William Rous / John Leicester / Cornelius Billinger / Giles Mersh / William Woodcock</t>
  </si>
  <si>
    <t>Newton 224-226, 229, 230, 232</t>
  </si>
  <si>
    <t>Ships = Blessing w Rous, Leicester [permitted to consort w any Eng or Du ship] / Expectation w Billinger, Mersh / Hopewell w Woodcock
if any good Spanish pilots were taken, well acquianted with the Bay of Nicaragua, the Bay of Honduras, or any part of the coast of Terra Firma, use might be made of them /Newton 226
W. Rous captures Sp pilot by Terra Firme [likely south of Cape Gracias a Dios, maybe near Cartagena] after May 1636 departure [but thereafter Rous and crew imprisoned on 20 Oct 1636 /Newton 232] /Newton 230</t>
  </si>
  <si>
    <t>E 88</t>
  </si>
  <si>
    <t>Prov Co grants Capt. Newman commission</t>
  </si>
  <si>
    <t>John Pym / Capt. Thomas Newman / 3 Ships</t>
  </si>
  <si>
    <t>Newton 234</t>
  </si>
  <si>
    <t>Ships = Hunter [Capt. Newman’s], Happy Return, Providence [hired by Prov Co] /Newton 234
Sailed in Aug 1636 /Newton 234</t>
  </si>
  <si>
    <t>E 89</t>
  </si>
  <si>
    <t>30 Jun 1636</t>
  </si>
  <si>
    <t>Buccaneers or privateers Diego el Mulato and Gen Letier cruise off Yucatan, to surprise Sp craft with logwood, during which they raid and burn Cozumel</t>
  </si>
  <si>
    <t>Cuba, Cozumel, Cape Catoche, Sisal, Campeche</t>
  </si>
  <si>
    <t>Gov of Yuc Marqués de Santo Floro / Gen Andres Perez Franco / Sp vecino Luis Fernando de Cordova</t>
  </si>
  <si>
    <t>Diego el Mulato / 1 Urca 35 men / Gen xxx Letier 2 Naos 2 Pataches 200 men</t>
  </si>
  <si>
    <t>MEXICO,360,R.5,N.17</t>
  </si>
  <si>
    <t>Los dhos dos baxeles que eran de olandeses fueron por la marina hazia canpeche y mas adelante hacia la nueba españa a una marina q llaman el baradero adonde cargaron cosa de seyscientos quintales de palo ... /MEXICO,360,R.5,N.17
en ella [Cozumel] avian dado fondo ocho o nuebe baxeles de franceses y quemado las casas de los yndios que son de paja y saqueado todo quanto pudierion de cosas de comer porque otras no las tienen y asta loss hornamentos de la yglesia se llevaron mas no la quemaron aunq maltrataron el rretablo y echo lo dho se avian ydo y como benian por la costa y unas beces se dividian y enmaravan algunos de diferentes partes me benian avisos cada ora de baxeles que se beyan y no pudiendo tener certeça si era de los mismos o otros prevenia con cuydado lo que se podia stando a punto con dos conpanias para yr a la parta adonde el enemigo saltase en tierra. ... /MEXICO,360,R.5,N.17
En La Billa y puerto de san francisco de campeche de la provincia y governacion de yucatan en veinte y cinco dias del mes de Junio de mil y sseiscientos y treinta y sseis años El seños general Don andres perez franco ... dixo que oy d.ho dia an entrado en el dos nabios que largo y dexo el enemigo olandez que esta a la vista de este d.ho puerto abiendo hecha pressa de ellos en la costa de esta provincia y que en el uno de los d.hos nabios a benido un mozo que dicen ser yrlandez que biniendo con los d.hos enemigos sse passo y bino en los d.hos nabios y para ssaber el digssinio del d.ho enemigo sus naos y fuerça y lo que mal conbenga para dar quenta al señor marquez de santo ffloro governador y capp.an general de estas provinz.as mando Recebir las declaraciones del d.ho yrlandez y de los dueños de los d.hos nabios ... en el d.ho dia veinte y cinco de junio del d.ho año el señor general don andres perez franco hiço pareçer Ante ssi a un mozo que mediante salbador perdomo Español que habla la lengua ynglessa ... fuele [al declarante] Preguntado como sse llama que hedad y officio tiene de donde es natural cuando y con quien passo a estas partes de las yndias = y con que sse a entretenido en ellas Dixo = que sse llama miguel talconi y es de hedad de diez y nuebe años poco mas o menos y que es labrador y de nacion yrlandez de un lugar de yrlanda llamada = yal = y que abra tres años que passo a estas partes de las yndias en serbicio del capitan guillermo xalez yngles en una nao del susso d.ho que ssalio de la d.ha ysla de yrlanda de un puerto que llaman =del Rey= que bino derecho a la ysla de San xystoval con ochenta hombres unos para quedarsse alli al trato de la tierra que es sembrar tavaco y algodon y otros a Resgatar estos generos atueque de agua ardiente, vino, biscoyo, zerbeça, carne de que bino cargada La d.ha nao y abiendo estado alli el d.ho capitan mes y medio cargado su nabio de tabaco y algodon que contrato con los ynglesses que en la d.ha ysla de san xystobal estando beados se bolbio a su tierra y este que ver lares [?] se quedo en la d.ha ysla con un capitan yngles llamado xari niber a serbirle en sembrar tabaco y algodon y abiendo estado alli tres años oar [?] pado en esto abra dos messes poco mas o menos que llego a la d.ha ysla de san xystoval una urca olandessa de que es dueño y capitan un mulato llamado Diego con treynta y cinco hombres olandeçes y la urca sera de quatrocientas toneladas que fue a la d.ha yssla a hacer aguada y abiendo este que declara ydo abordo de la d.ha urca a trocar tabaco por agua ardiente abiendo vendido bien se quedo en la d.ha urca Dormido y sarparon sus velas y sse traxeron a este declarante y see binieron haciendo viaje hasta el cabo de smanton donde tanbien dio ffondo el d.ho capitan diego con la dha urca y estando alli surto llegaron dos naos y dos patachez de françesses de que es general musiur Letier y abiendo passado el dho capitan Diego a las d.has naos de los ffrançessez en tendio este declarante por lo que oyo a la gente marineros y soldados que consertaron los ffrançeçez con el d.ho capitan diego de andar xuntos en consserba cinco messes por la trabiessa y costas de cuba y esta provincia y que seria todo lo qual dijo capitan diego quissiesse y de alli passaron a la costa de cuba y coxieron un barco que traya vino y huyo la gente y los ffrançezes le quitaron al barco todas las obras muertas para leña y de alli passaron a la ysla de cozumel Donde estubieron tres dias y ssaqueraron El pueblo coxiendo gallinas y platanos y se binieron por la costa de esta provincia y hicieron pressa los francezes de una ffragata que abia salido de esta puerto de campeche cargado de palo de tinta y gallinas y luego vinieron siguiendo la costa y sobre la desconoçida El d.ho capitan diego con su urca hiço pressa de otro nabio que tanbien abia ssalido de este puerto cargado de palo de tinta y atrabessaron para ssotavento de esta puerto y los ffrançezes Hicieron Pressa de una ffragata que ssalio del para el de la bera cruz cargada de ssal y prendieron la gente en la capitana del ffrançes y largaron las dos pressas que abian coxido primero cargados de palo y biendo este declarane que largaban estas pressas le dixo al d.ho capitan diego que si no le pagaba que el era catolico y se quiera benir a tierra y el subsso d.ho dixo =que no le abia de pagar ninguna cossa y que se viniesse y biendo que ya se queria venir a bista de toda la gente española de las dos pressas loz iço estropear y amarrar al arbol mayor y a costa y de esta manera se bino con los Robados de las d.has presas y llego a esta puerto ---- fuele preguntado que naos trae el d.ho enemigo de que porte que xente y artilleria y que es su diccignio dixo = que sson por todas cinco belas la urca olandeza del d.ho capitan diego sera de quatroçientas toneladas con treinta y cinco hombres olandeçez = diez y ocho pieças de artilleria de fiero diez y acho moxquetes cinco pistolas y doze picae = dos naos françezes dos pataques que la capitana sera de ciento y cinquenta toneladas con veinte y quatro pieças las veinte y dos de ffierro y las dos de bronce = y la almiranta ssera de setenta toneladas con quinze piecas de fierro = y los dos pataques de bela de gabia ambos y en cada uno dos picas y en todas quatro belas docientos hombres de mar y guerra y el dissignio del d.ho enemigo es a lo que pudo entender de andarsse por esta costa a coxer los nabios que entraren y ssaliren en este puerto desseando coxer palo de tinta hasta cargar sus naos e yrsse a su tierra ---- /MEXICO,360,R.5,N.17</t>
  </si>
  <si>
    <t>2 craft cargo / craft released</t>
  </si>
  <si>
    <t>600 quintales Log / 1 Amerindian hamlet</t>
  </si>
  <si>
    <t>E 90</t>
  </si>
  <si>
    <t>17 May 1636</t>
  </si>
  <si>
    <t>Yuc forbids laying logwood on beaches</t>
  </si>
  <si>
    <t>Gov of Yucatan forbids laying logwood on beaches, and orders that logs be brought down to beaches only to load</t>
  </si>
  <si>
    <t xml:space="preserve">Gov of Yuc Marqués de Santo Floro </t>
  </si>
  <si>
    <t>aviendo yo [Gov of Yuc] tomado posesion a los 17 del dho mes de mayo [1636] y entendido todo esto [Bu assault of Sp merchant, and taking of logwood] hordene que por todas las marinas desta jurisdizion se rretirarce el palo a lo media legua a la montana sin que se vajase a la marina nunca hasta que estubiese el baxel que lo tubiese de carga y llevar en el = ... /MEXICO,360,R.5,N.17
= esta provincia esta tan sin defensa de nada y la costa tan larga que es ynposible que los enemigos sienpre que queren no echen y entren tierra. y en toda ella sola la dha vi.a [de Campeche] ay que sea algo Porque lo demas en los que llaman puertos solo se forman de quatro o seys casillas de paja para recibir los alcaldes y meter la rropa de las fragatas que llegan que con una lancha sola con beynte honbres lo pueden quemar sin Riesgo ninguno. Porque gente p.a tenerlo prevenido aun quando fueran muchos menos los dhos puertos lo la ay = /MEXICO,360,R.5,N.17</t>
  </si>
  <si>
    <t>E 91</t>
  </si>
  <si>
    <t>1 Jun 1636</t>
  </si>
  <si>
    <t>Prov Co divested of Tortuga</t>
  </si>
  <si>
    <t>Prov Co transfers rights to Tortuga to Brooke, Pym, Saye and Woodcock, who thereafter name Capt. William Rudyerd Gov of Tortuga, though English settlers thereafter abandon Tortuga</t>
  </si>
  <si>
    <t>Warwick</t>
  </si>
  <si>
    <t>William Fiennes, Lord Saye and Sele / Robert Greville, Lord Brooke / John Pym / William Woodcock / Capt. William Rudyerd / Capt. Henry Hunks</t>
  </si>
  <si>
    <t>Newton 215-216</t>
  </si>
  <si>
    <t>Intelligence was received at about the same time [20 Jan 1637] that the English inhabitants of Association had abandoned their plantations and had removed to the main island of Hispaniola. The Association design was therefore abandoned /Newton 216
Capt. Rudyerd w ship Mary Hope given privateering commission and despatched to WI Dec 1636 /Newton 235
A few Frenchmen must have remained on the island, however, for Charlevoix informs us that in 1638 the general of the galleons swooped down upon the colony, put to the sword all who failed to escape to the hills and woods, and again destroyed all the habitations. /Haring 62, citing /Charlevoix livre 7 p9-10 /Bibl. Nat. Nouv. Acq., 9334, p48 ff</t>
  </si>
  <si>
    <t>E 92</t>
  </si>
  <si>
    <t>30 Aug 1636</t>
  </si>
  <si>
    <t>30 Sep 1637</t>
  </si>
  <si>
    <t xml:space="preserve">Cornelis Corneliszoon Jol cruises off Cuba, where he is later joined by Capt Abraham Michielszoon Roosendael </t>
  </si>
  <si>
    <t>Texel, St. Bartholomew, Ile à Vache, Havana, Old Bahama Channel, Curaçao</t>
  </si>
  <si>
    <t>Cornelis Corneliszoon Jol / Siebert Jol / 1 Ship 2 Yachts / Capt Abraham Michielszoon Roosendael / 1 Yacht</t>
  </si>
  <si>
    <t>Laet/Naber, v 4, 261–76
Old WIC, 1.05.01.01, 2 [18 Jul, 15 Aug 1636]
Old WIC, 1.05.01.01, 14 [21 Aug 1636]
Old WIC, 1.05.01.01, 50 [4 Dec 1635]
Old WIC, 1.05.01.01, 42 [18 Jul 1636]
Wright/van Dam, v 2, xxx-*33</t>
  </si>
  <si>
    <t>Goslinga 237, 240 [Map]</t>
  </si>
  <si>
    <t>4 Sail = 260-ton Ship Swol, Yacht Kat commanded by CC Jol's brother [Siebert], and Yacht Jong Otter /via Goslinga 237 / later joined by Yacht Brack /via Goslinga 238
En 27 de febrero de este año [1637] se le rezivieron sus declaraçiones a Francisco Rodriguez y a otros que venian embarcados en la fregata nombrada San Gregorio, de que es dueño el Capitan Marcos de Almeyda y maestre Francisco de Garay, que venia cargada de harinas. Y que salieron del puerto de la Veracruz para este de la Havana en quatro deste mes de febrero, y que a 22 descrubrio este puerto, y estando norte sur con el, descubrieron dos velas de enemigos ... y dizen ser cada una de 300 toneladas, y que trae la una 18 piezas de artilleria y la otra 16, y cada 50 hombres. Que estan repartidas desde los cavos de Corrientes al de Matanças seis urcas, y que Pie de Palo con una dellas anda desde la Sonda de la Tortuga a este puerto todos los dias, y como se descubre sobre el. Y que el capital de una dellas es el que tomo el situado de Puerto Rico el año pasado, y que los capitanes de las dos urcas que los rovaron es el uno hermano de Pie de Palo y el otro se llama Abrahan, y que es natural de Unquerque. /Wright/van Dam, v 2, *22
En 10 de jullio de dicho año [1637] se rezivio su declaraçion a Venito Perez, marinero. Y dize que habra 12 dias que salio de la Sonda en un barco luengo de que es arraez Andres de Torres. Que venia con pescado salado para este puerto [Havana], y que cinco o seis leguas fuera de la Sonda encontraron con una urca de enemigos ... La urca dize es de 150 toneladas con diez piesas de fierro y una pequeña de bronçe, 43 hombres olandeses, y el capitan se llama Cornielis. Y que le dijeron que en la costa de Campeche havian cargado de palo, y despues havian cojido un barco de un sarjento, vezino de Campeche, cargado de palo; y que haviendole descargado le havian dejado dado fondo en la dicha costa. Y que los dichos enemigos le dijeron que andavan de los cavos adentro 14 navios de flamencos, y entre ellos algunos navios de françeses. ... /Wright/van Dam, v 2, *28</t>
  </si>
  <si>
    <t>E 93</t>
  </si>
  <si>
    <t>1 Jan 1637</t>
  </si>
  <si>
    <t>30 Dec 1637</t>
  </si>
  <si>
    <t>Salazar misión</t>
  </si>
  <si>
    <t>Fray Gabriel de Zalazar attempts to reduce Manche Chol Mayas but fails to find them</t>
  </si>
  <si>
    <t>Manche, xxx</t>
  </si>
  <si>
    <t>Dominican Fray Gabriel de Salazar</t>
  </si>
  <si>
    <t>Ximenes lib 4 cap 69–70</t>
  </si>
  <si>
    <t>E 94</t>
  </si>
  <si>
    <t>31 Dec 1637</t>
  </si>
  <si>
    <t>Tipuj embassy to Sp</t>
  </si>
  <si>
    <t>Tipu petitions Sp Gov Marqués de Santo Floro against their resident beneficiado and vicario and Bacalar vecinos</t>
  </si>
  <si>
    <t>Negroman, Merida</t>
  </si>
  <si>
    <t>MEXICO,360,R.5,N.24</t>
  </si>
  <si>
    <t>E 95</t>
  </si>
  <si>
    <t>Lamanai reduced</t>
  </si>
  <si>
    <t>Sp reduce Lamanai, which likely had previously rebelled or been abandoned</t>
  </si>
  <si>
    <t>New R Lagoon, Bacalar</t>
  </si>
  <si>
    <t>CONTADURIA,915A</t>
  </si>
  <si>
    <t>Jones 1 p204</t>
  </si>
  <si>
    <t>E 96</t>
  </si>
  <si>
    <t>1 Sep 1637</t>
  </si>
  <si>
    <t>Eng privateers, Capt. Thomas Newman, on Providence, chased off Utila</t>
  </si>
  <si>
    <t>Utila, Guanaja</t>
  </si>
  <si>
    <t>Gov of Sp Hon Pedro Carrillo de Sayas / Alcalde ordinario of Tru Juan Francisco Perez</t>
  </si>
  <si>
    <t>Capt. Thomas Newman with 1 Ship 2 Craft</t>
  </si>
  <si>
    <t>GUATEMALA,16,R.2,N.13 f 12v-13v, 21r-40v</t>
  </si>
  <si>
    <t>Cardona Amaya p112, p31-xxx
Newman 263</t>
  </si>
  <si>
    <t>Were anchored in western coast of Utila; one ship was Sp prize of Juan Rodriguez de Olmeda; had been on voyage from Prov or Lon since Sep 36; inform at least three pirate or priv crews interested in attacking Sp Hon = Pie de Palo, Diego el Mulato, Thomas Newman /via Cardona Amaya p45
Sp prizes = Nuestra Señora del Carmen, San Francisco Solano
Privateers under licence from King Charles I, as revenge for massacre by Sp of Eng at Tortuga
Prisoners inc = Guillermo Drode, Richard Prisinstein, Juan Pincar [possibly John Prinkard]
6 Dec 1638 -- Capt. Newman sells hides and tallow in Boston, still under commission of Prov Co /Winthrop 1 183</t>
  </si>
  <si>
    <t>12 Eng bucc or priv held</t>
  </si>
  <si>
    <t>2 Sp craft</t>
  </si>
  <si>
    <t>E 97</t>
  </si>
  <si>
    <t>10 Jul 1638</t>
  </si>
  <si>
    <t>Tipuj revolt and conspiracy</t>
  </si>
  <si>
    <t>Tipu refuses Sp authority, and other Maya hamlets follow suit, on threats or coercion by Tipuj, leading to Sp loss of control over Ma in Bacalar province</t>
  </si>
  <si>
    <t>Tipuj, Bacalar, Merida, Chinam, Zacatan, Manan, Holpatin, Xibun, Soite, Yumpeten, Manan, Pacha</t>
  </si>
  <si>
    <t>Gov of Yuc Marqués de Santo Floro / Secular priest of Bacalar Gregorio Marín de Aguilar / Alcalde of Bacalar Capt Luis Sánchez de Aguilar / Francisco Sánchez de la Seña / Cristóbal Delgado / Bartolomé Gómez de Santoyo / Juan Martín de los Cedros</t>
  </si>
  <si>
    <t>MEXICO,360,R.5,N.24
MEXICO,360,R.5,N.29
BL Egerton MS 1791 ff 53-54
MEXICO,360 [Luís Sánchez de Aguilar et al. to Gov, 20 sep 1638]
xxx [Gov to Crown, 10 jul 1638]
MEXICO,360 [Luís Sánchez de Aguilar to Gov, 29 oct, 5 nov 1638]
xxx [Bishop of Yucatán to Crown, 5 mar 1643]
Cogolludo lib 11 cap 12
Cardenas p97</t>
  </si>
  <si>
    <t>Jones 1 p189, p204
Barke 12 50</t>
  </si>
  <si>
    <t>Shortly before the Spanish withdrawal, in 1639, there were still nineteen village sites up to fifty leagues from Bacalar, although we are told that their inhabitants had recently fled to the Itzá country. /Gerhard 73, citing BL item / Of the 300 or so tributaries in the [Bacalar] province, something less than 200 were allied with those of Tipu. /Jones 1 p206 /xxx / By 1642, after a blackout of reports [fm Bacalar, since 1638] on the situation, the governor [of Yuc] wrote that eight of the rebel towns, consisting of some 300 families, had been congregated at Tipu itself. Only six villages of some 150 families ... remained loyal to the [Sp] crown; but of these some had fled to the forests "either out of fear that they would be carried off by the rebels or for not being able to tolerate the weight of the work, being so few." /via Jones 1 p210 /xxx [Bishop of Yucatán to Crown, 5 mar 1643]
All of these events [eg massacres at Tah Itza in 1623, at Sacalum in 1624], ... were the prelude ot the dramatic collapse of Spanish control over most of the Maya towns of the Bacalar province beginning in 1638, the opening year of Katun 1 Ahau. This loss of colonial control was by 1642 replaced by a regenerated Maya leadership based at Tipu. /Jones 1 p190
Complicating our understanding of the period [1638–42] are the poorly understood effects of increasing depredations of foreign pirates along the eastern coasts [of Bacalar province], which ceertainly would have stimulated coastal Mayas to seek refuge in interior locations around Tipu. These depredations, in combination with independence movements at Tipu, had devastating implications for the villa of Bacalar, which was already in a weakened state due to its administration by an absentee leadership based at Valladolid. /Jones 1 p191
These [Sp, mulattos and mestizos of Bacalar], he [Gov of Yuc] said, numbered only about 50 and were a miserable, poor lot, living by going from village to vilage selling things which they bartered for the locally produced cacao. In so doing, he claimed, they extorted the Indians. /Jones 1 p205 /MEXICO,360 [10 jul 1638] / on extortion see eg MEXICO,369 ff 537r–539 /v Barke 12 61
[80 Ma from Manan and Chinam] have declared that by deceits and threats from the Indians of Tipu, by messages they had sent them that they were to give obedience to their king and wished them to abandon their town [Manan], saying that if they did not do so all would die and be finished, because at such a time the Itzas would come to kill them and there would be great mortalities and hurricanes that would flood the land. /via Jones 1 p207 /xxx [20 sep 1638] / Holpatin likewise received these reports from Tipu, per Bacalar intelligence /via Jones 1 p208
Para fines de 1638, únicamente permanecían leales a los españoles los mayas de la naboría de San Juan Extramuros [Bacalar], Pacha, Yumpetén, Coyte [Soite?], y Xibún. /v Barke 12 /MEXICO,360,R.5,N.24</t>
  </si>
  <si>
    <t>E 98</t>
  </si>
  <si>
    <t>Settlement</t>
  </si>
  <si>
    <t>Buccaneers start Settlement</t>
  </si>
  <si>
    <t>Lower Start possibly 1630, after loss of control by Bacalar or religious at Bacalar /via Gerhard 72
Lower Start possibly 1642, after Raid of Bacalar by Diego el Mulato /via Bulmer 152
Maybe buccaneering camps start date = Bay Islands more properly? [since were Eng colony under Hon in 1800s? uner Prov in 1638.]</t>
  </si>
  <si>
    <t>E 99</t>
  </si>
  <si>
    <t>8 Jul 1638</t>
  </si>
  <si>
    <t>Yuc receives intelligence of a planned buccaneer assault on Campeche, for which the same were building low draught craft, and so fortifies the city, after or during which buccaneers abandon their plans</t>
  </si>
  <si>
    <t>Merida, Campeche</t>
  </si>
  <si>
    <t>Gov of Yuc Marqués de Santo Floro / Capt Francisco Sandoval / 50 men</t>
  </si>
  <si>
    <t>MEXICO,360,R.5,N.21</t>
  </si>
  <si>
    <t>Con los galeones del cargo del Marq.s de Cardinosa a hora un año [= Jul 1637] embie a V Mg.d una declaracion que havia echo un Capp.n y otros a quien el enemigo havia Rovado y tenidos pressos, de como por entender su lengua sin que ellos lo supiesen supo como para principios deste año [1638] estavan algunos de sus compañeros con resolucion de venir al Puerto y Villa de Campeche muy temprano para por lo menos saquearla y que por haver poco fondo en aquellas marinas estavan fabricando lanchas chatas, para desembarcar la gente con facilidad, despues, del Gov.dor de Xamaica tuve haviso como le havia el tenido de que al dicho Camp.e Vendrian enemigos, ... /MEXICO,360,R.5,N.21 f 1r</t>
  </si>
  <si>
    <t>E 100</t>
  </si>
  <si>
    <t>31 Dec 1640</t>
  </si>
  <si>
    <t>Buccaneers or privateers raid at least one Maya hamlet</t>
  </si>
  <si>
    <t>Bennett’s or Northern R Lagoon</t>
  </si>
  <si>
    <t xml:space="preserve">MEXICO,250,N.1 </t>
  </si>
  <si>
    <t>Jones 89 p289 n59</t>
  </si>
  <si>
    <t xml:space="preserve">Zacatan location /via Jones 89 xv—xvii, p289
Upper End inferred as previous to Lower Start of next raids of Maya hamlets. </t>
  </si>
  <si>
    <t>xxx Ma taken</t>
  </si>
  <si>
    <t>Zacatan town raided</t>
  </si>
  <si>
    <t>E 101</t>
  </si>
  <si>
    <t>12 Mar 1638</t>
  </si>
  <si>
    <t>30 Jun 1638</t>
  </si>
  <si>
    <t>Diego el Mulato assaults Sp craft off Sp Hon coast from Trujillo to Amatique</t>
  </si>
  <si>
    <t>Trujillo, Amatique Bay</t>
  </si>
  <si>
    <t>Alcalde ordinario of Tru Hernando Sarco / Capt. Miguel de Aratigui / vecinos of Olancho</t>
  </si>
  <si>
    <t>Diego el Mulato</t>
  </si>
  <si>
    <t>GUATEMALA,16,R.2,N.13 f 51v</t>
  </si>
  <si>
    <t>Cardona Amaya p112-4, p45-6</t>
  </si>
  <si>
    <t>300 pesos extraordinary defence spending</t>
  </si>
  <si>
    <t>E 102</t>
  </si>
  <si>
    <t>2 Apr 1638</t>
  </si>
  <si>
    <t>15 Jun 1638</t>
  </si>
  <si>
    <t>Buccaneers or privateers water or careen at and raid Cozumel twice</t>
  </si>
  <si>
    <t>Cozumel</t>
  </si>
  <si>
    <t>1 Bajel / later 1 Bajel</t>
  </si>
  <si>
    <t>MEXICO,360,R.5,N.22</t>
  </si>
  <si>
    <t>= Martes Sancto del [1638] estuvo un bajel de enemigos dado fondo asta el savado de la misma semana en la Isla de Cozumel que hay desta Ciu.d a ella poco menos de Cient leguas, salto gente en tierra, el beneficiado y los Yndios se retiraron al Monte, no quemaron la Yglessia ni cosa ning.a, solo hicieron aguada, y algunas gallinas, y Ceusnes, que no los pudieron retirar, se llevaron que fue poca cantidad, segun el haviso que tuve a los principios de el mes pasado [junio] Vino otro bajel que tambien hiço agua y para leña quito las puertas de la Yglesia y las Ventanas y el pulpito, y asi mismo rrobo los Ornamentos della, segun lo que me havisa el beneficiado, y maltrato a tres o quatro Yndios, es ymposible el que govierna pueda evitar esto, ni poner prevenciones, y mas no haviendo soldados pagados, qe son bien neçesarios, que con ellos a muchas cosas, se pudiere acudir que de ninguna suerte como esta esto oy se puede haçer, ... /MEXICO,360,R.5,N.22</t>
  </si>
  <si>
    <t>E 103</t>
  </si>
  <si>
    <t>14 Apr 1638</t>
  </si>
  <si>
    <t>30 Sep 1638</t>
  </si>
  <si>
    <t>WIC Jol Expedition and Battle of Los Organos</t>
  </si>
  <si>
    <t>WIC send CC Jol against Sp, after which Jol is joined by Du privateers to attempt an assault on New Spain fleet, which does not succeed</t>
  </si>
  <si>
    <t>Texel, Olinda, Dry Tortugas, Cuba, Havana, Los Organos [Cuba]</t>
  </si>
  <si>
    <t>Gen. Carlos de Ybarra / Adm. Pedro de Ursúa / 8 Galleons 7 Sail</t>
  </si>
  <si>
    <t>Cornelis Corneliszoon Jol / Capt Abraham Michielszoon Roosendael /  Jan Mast / &gt; 18 Ships</t>
  </si>
  <si>
    <t>Barlaeus 91–5 = Barlaeus/Naber 112–16
Old WIC, 1.05.01.01, 53 [10, 19, 29 Jun 1638]
Old WIC, 1.05.01.01, 23 [16 Feb 1638]
Mus Nav, Col Nav, v 24, 258–59
Duro, v 4, 189–96
Bib N Esp MSS/2369 f 80
Bib N Esp MSS/2639 f 177
Wright/van Dam, v 2, *31–*36
Kernkamp 143, 148–59, 168–69
Kon Bib PK 4620
States-General, 1.01.02, xxx [Resolutions of 17, 18, 25 Nov 1638]
Aitzema, v 2, 591</t>
  </si>
  <si>
    <t>Goslinga 242–48</t>
  </si>
  <si>
    <t>Jol sails with 10 ships fm Texel [flagship = Salamander], is supplied with further 4 t 5 ships in Olinda / total = 14 t 15 ships w 900 sailors, 600 soldiers ... is joined by Roosendael and other Old WIC privateers near Havanan on 30 Aug 1638 st total &gt; 18 Ships /via Goslinga 242–44
Mast and Roosendael killed in naval battle with New Spain fleet /via Goslinga 247</t>
  </si>
  <si>
    <t>E 104</t>
  </si>
  <si>
    <t>20 Apr 1638</t>
  </si>
  <si>
    <t>Last privateering vessels outfitted by Prov Co</t>
  </si>
  <si>
    <t>Capt. Samuel Axe / Andrew Axe / Capt. Nicholas Parker / Matthew Harbottle</t>
  </si>
  <si>
    <t>CSPC 1 -- April 1638 : April 20. Brooke House</t>
  </si>
  <si>
    <t>Newton 266</t>
  </si>
  <si>
    <t>they [Prov Co] were constantly being approached by speculators during the later years of their existence as a company for the issue of commissions for ships to undertake privateering voyages in the WI ... The company always refused to invest money in fitting out these privateer ships, but granted the desired commissions /Newton 266
Ships fitted = Swallow, Spy [despatched in Jul 1638]</t>
  </si>
  <si>
    <t>E 105</t>
  </si>
  <si>
    <t>1 May 1638</t>
  </si>
  <si>
    <t>30 May 1638</t>
  </si>
  <si>
    <t>Buccaneers or privateers roam off Trujillo, after which a Sp prisoner of theirs escapes</t>
  </si>
  <si>
    <t>Trujillo, Utila</t>
  </si>
  <si>
    <t>Gov of Sp Hon Francisco de Ávila Lugo / Alcalde ordinario of Tru Hernando Sarco / Velador de Punta de Castilla</t>
  </si>
  <si>
    <t>2 Ships 5 Frigs</t>
  </si>
  <si>
    <t>GUATEMALA,16,R.2,N.13 f 46r-47v</t>
  </si>
  <si>
    <t>Cardona Amaya p112, p47-8</t>
  </si>
  <si>
    <t>1 Sp prisoner / escaped May 38</t>
  </si>
  <si>
    <t>E 106</t>
  </si>
  <si>
    <t>6 Jun 1638</t>
  </si>
  <si>
    <t>Capt. Claiborne’s patent</t>
  </si>
  <si>
    <t>Capt. William Claiborne receives grant of incorporation from Prov Co to settle Roatan</t>
  </si>
  <si>
    <t>London, Roatan</t>
  </si>
  <si>
    <t>Capt. William Claiborne / Maurice Thompson</t>
  </si>
  <si>
    <t>CO 124/2 -- PIC Ct. of 6 Jun 1638
BL, Sloane MS 793 or 894</t>
  </si>
  <si>
    <t>Kupperman p213 n82, p280-1
Newton 267, 315
Alsedo 123</t>
  </si>
  <si>
    <t>cf wiki
the first settlement of the island by Englishmen did not last long, for they were expelled by the Spaniards in 1642 [and [some to most] either slaughtered or dispersed among the Indians /Newton 315], but the connection of England with the Bay Islands subsisted through the eighteenth century and the claims to their possession were only abandoned some fifty years ago [1860s]. /Newton 267
engaged in “logwood” [unknown dyewood, or logwood dyed on mainland Yuc] cutting /via McJunkin 116 /via W. D. Davidson, Historical Geography, Southern University Press 1974, p15 /AGCA xxx [Declaración... de Truxillo de M. A. Tamayo, 20 jun 1642]</t>
  </si>
  <si>
    <t>E 107</t>
  </si>
  <si>
    <t>13 Sep 1638</t>
  </si>
  <si>
    <t>29 Oct 1638</t>
  </si>
  <si>
    <t>Bacalar cabildo and vecinos reduce Maya near Bacalar and along Hon coast, who had previously abandoned their towns, on prompting or threats from Tipuj</t>
  </si>
  <si>
    <t>Bacalar, Zacatan, Chinam, Xibun, Soite, Holpatin, Pacha, Yumpeten, Manan, Tamalcab</t>
  </si>
  <si>
    <t>Alcalde of Bacalar Capt Luis Sánchez de Aguilar / Francisco Sánchez de la Seña / Cristóbal Delgado / Bartolomé Gómez de Santoyo / Juan Martín de los Cedros / 10 Bacalar vecinos</t>
  </si>
  <si>
    <t>MEXICO,360 [Luís Sánchez de Aguilar et al. to Gov, 20 sep 1638]
MEXICO,360 [Luís Sánchez de Aguilar to Gov a 29 oct, 5 nov 1638]</t>
  </si>
  <si>
    <t xml:space="preserve">Jones 1 p207
Barke 12 50 </t>
  </si>
  <si>
    <t>Chinam residents reduced to Holpatin, while others are reduced fully or partially to their former residences /via Jones 1 p208 /MEXICO,360</t>
  </si>
  <si>
    <t>E 108</t>
  </si>
  <si>
    <t>10 Feb 1639</t>
  </si>
  <si>
    <t>Sacking of Guanaja</t>
  </si>
  <si>
    <t>Diego el Mulato raids and burns native hamlet on Guanaja</t>
  </si>
  <si>
    <t>Guanaja</t>
  </si>
  <si>
    <t>Gov of Sp Hon Francisco de Ávila Lugo / Alcalde of Tru Capt. Francisco Mejía del Tobar / Cacique of Guanaja Alonso Gaitán</t>
  </si>
  <si>
    <t>Diego el Mulato 2 Ships</t>
  </si>
  <si>
    <t>GUATEMALA,16,R.2,N.13 f 55r</t>
  </si>
  <si>
    <t>Cardona Amaya p115, p49-50</t>
  </si>
  <si>
    <t>Sacked and burnt Guanaja</t>
  </si>
  <si>
    <t>E 109</t>
  </si>
  <si>
    <t>1 May 1639</t>
  </si>
  <si>
    <t>30 Sep 1639</t>
  </si>
  <si>
    <t>Providence Design</t>
  </si>
  <si>
    <t>Governor of Providence Island, with buccaneer or privateer allies, and native allies, seizes but fails to sack Trujillo</t>
  </si>
  <si>
    <t>Prov, Trujillo</t>
  </si>
  <si>
    <t>Gov of Sp Hon Francisco de Ávila Lugo / Alcalde of Tru Francisco Mejía del Tobar / Alférez Mayor of Tru Hernando Sarco / Alférez of Tru Roque de Vargas / 6 cavalry / 13 vecinos of Tru</t>
  </si>
  <si>
    <t>Gov of Prov Nathaniel Butler / William Jackson / 2 Ships 200 men w Miskito and Tolupan allies</t>
  </si>
  <si>
    <t>GUATEMALA,16,R.2,N.13 f 87v-88r
Sloane MS 758 entries 28 Mar, 31 May, 6, 20, 21, 30 Jun 1639
Harlow 23-25</t>
  </si>
  <si>
    <t>Cardona Amaya p115, p59
Kupperman p278-9 n30-1
Goslinga p554 no 76 = Burns p210
Harlow vi
Offen 11 p28-29
Newton 257</t>
  </si>
  <si>
    <t>Native allies from Roatan or Guanaja, possibly under duress /via Cardona Amaya p69 /GUATEMALA,16,R.2,N.13 f 214-5, though see Offen 11 p28-29 on non-coerced alliance with Pech of Guanaja -- On October 15, 1639, Butler received a letter "from ye Inhabitant Indians of the Iland of Guanaho [Guanaja]; desiringe to be brought off from thence from the cruelties of the Spaniarde ...”/via Offen 11 p29 /Butler, Diary -- 9 Jun, 15 Oct, 4 Nov 1639
Native allies from Cape Gracias a Dios not under duress /via Kupperman 278-9
Almost certainly did not camp in Hon /via Kupperman p278-9
Seizure on 6 Jun 1639 /via Oxford DNB -- Butler [Boteler], Nathaniel
Escaped from buccaneers = Andrés García, of Seville, impressed by William Jackson on Dec 1638 near Cartagena
Imprisoned buccaneer = Richard Buyssi, Eng buccaneer since 1628
Cristobal Rodriguez, Diego de Rivera, and two other vecinos of Truxillo desert Sp in favour of Gov. Butler 
27 Aug 1639 -- Capt. Jackson sells money, plate, indigo, sugar in Boston, under commission of Prov Co /Winthrop 1 309-310
4 Jan 1641 -- Capt. Jackson attends the [Prov] Co with indigo /CSPC I p316 /via Jackson vi
9 Mar 1641 -- indigo rec'd fm Capt. Jackson /CSPC I p318
29 Mar 1641 -- last year [1640] Capt. Jackon brought home retribution /CSPC I p319</t>
  </si>
  <si>
    <t>1 buccaneer held</t>
  </si>
  <si>
    <t>vecinos of Tru evac &lt; 15 Jun 38 t ?</t>
  </si>
  <si>
    <t>3 Sp craft seized</t>
  </si>
  <si>
    <t>E 110</t>
  </si>
  <si>
    <t>1 Sep 1639</t>
  </si>
  <si>
    <t>15 Sep 1639</t>
  </si>
  <si>
    <t>Sacking of Roatan</t>
  </si>
  <si>
    <t>Buccaneers or privateers, with native allies, raid native hamlet on Roatan, and after a failed attempt to capture the residents, burn the hamlet</t>
  </si>
  <si>
    <t>Roatan, Utila</t>
  </si>
  <si>
    <t>Gov of Sp Hon Francisco de Ávila Lugo / Alcalde of Tru Francisco Mejía del Tobar / Aférez Mayor of Tru Hernando Sarco / Alférez of Tru Roque de Vargas / Capt. Luis Ochoa de la Torre / Capt. Cosme González / Sarg. Diego Romero / Cristóbal Rodríguez, Ruiz de Ayala / Alcalde of Ruatan Pedro Murillo</t>
  </si>
  <si>
    <t>2 Ships / Cacique of Guanaja Alonso Gaitan / natives of Guanaja</t>
  </si>
  <si>
    <t>GUATEMALA,16,R.2,N.13 f 110r-v</t>
  </si>
  <si>
    <t>Cardona Amaya p115, p72</t>
  </si>
  <si>
    <t>1 Sp Cristóbal Rodríguez held / later liberated</t>
  </si>
  <si>
    <t>2 Sp ship seized / then 1 returned without cargo</t>
  </si>
  <si>
    <t>100 cargas of cassava / Ruatan burnt / plantales y fructos burnt</t>
  </si>
  <si>
    <t>E 111</t>
  </si>
  <si>
    <t>15 Dec 1639</t>
  </si>
  <si>
    <t>3 Jan 1640</t>
  </si>
  <si>
    <t>Buccaneers or privateers roam off Sp Hon</t>
  </si>
  <si>
    <t>Guanaja, Amatique</t>
  </si>
  <si>
    <t>Gov of Sp Hon Francisco de Ávila Lugo</t>
  </si>
  <si>
    <t>4 Ships</t>
  </si>
  <si>
    <t>GUATEMALA,16,R.2,N.13 img 258-259</t>
  </si>
  <si>
    <t>Cardona 80</t>
  </si>
  <si>
    <t>E 112</t>
  </si>
  <si>
    <t>17 Jan 1640</t>
  </si>
  <si>
    <t>7 Oct 1640</t>
  </si>
  <si>
    <t>WIC Jol—Lichthardt Expedition</t>
  </si>
  <si>
    <t>WIC send CC Jol and Jan Corneliszoon Lichthardt against Sp and Portuguese, after which Jol is joined by reinforcements, but their cruising is met with a hurricane off Havana, after which they retreat</t>
  </si>
  <si>
    <t>Texel, Pernambuco, Olinda, Ile a Vache, Havana, Cap San Antonio, Dry Tortugas, Matanzas, Florida Straits, Pernambuco</t>
  </si>
  <si>
    <t>Gov of Havana Alvaro de Luna Sarmiento</t>
  </si>
  <si>
    <t>Cornelis Corneliszoon Jol / Jan Corneliszoon Lichthardt / Bartel Wouters / 36 Sail</t>
  </si>
  <si>
    <t>Old WIC, 1.05.01.01, 55 [9 May, 10 Jul, 6, 9 Oct 1640]
States-General, 1.01.02, xxx [Resolutions of 24 Dec 1639]
Wright/van Dam, v 2, *36–46
Barlaeus 196 = Barlaeus/Naber 257</t>
  </si>
  <si>
    <t>Goslinga 249–52</t>
  </si>
  <si>
    <t>= CC Jol’s last visit to Caribbean /via Goslinga 252
Fleet on leaving Olinda on 14 Jul 1640 = 24 Sail 2,000 sailors 1,700 soldiers ... is joined c. early Sep 1640 near Havana by 2 Yachts from Curaçao and 10 Privateers sent by Prince of Orange /via Goslinga 250
Hurricane off Havana on 11 Sep 1640, for 3 days, “the Dutch were terror-stricken” = loss of 7 t 8 ships ... later arrive in Pernambuco with 16 ships /via Goslinga 251–2</t>
  </si>
  <si>
    <t>E 113</t>
  </si>
  <si>
    <t>1 Mar 1640</t>
  </si>
  <si>
    <t>30 Mar 1640</t>
  </si>
  <si>
    <t>Sacking of Omoa</t>
  </si>
  <si>
    <t>Buccaneers or privateers raid unknown number of towns or hamlets near Omoa, Golfo Dulce, and after camping Utila, raided Omoa again, and finally engaged with natives at Utila</t>
  </si>
  <si>
    <t>Omoa, Golfo Dulce, Utila</t>
  </si>
  <si>
    <t>8 Craft</t>
  </si>
  <si>
    <t>GUATEMALA,16,R.2,N.13 f 140r-v</t>
  </si>
  <si>
    <t>Cardona Amaya p117, p83-5</t>
  </si>
  <si>
    <t>E 114</t>
  </si>
  <si>
    <t>28 May 1640</t>
  </si>
  <si>
    <t>30 May 1640</t>
  </si>
  <si>
    <t>Gov of Cartagena Melchior Aguilar / Antonio Maldonado y Tejada / 1 Gal 6 Frigs / 800 soldiers 200 Neg</t>
  </si>
  <si>
    <t>Gov of Prov Carter</t>
  </si>
  <si>
    <t>SANTA_FE,223 -- a 11 sep 1641
BL Add MS 36323 f 297
Mus Nav, Col Nav, v 25 [Carta é informaciòn enviada por D. Juan Bitrian de Briamonte, 29 jun 1640]
Sanchez, Rel, xxx</t>
  </si>
  <si>
    <t>Kupperman p336 n49
Burns, Brit W Ind 2 ed p210
Newton 295</t>
  </si>
  <si>
    <t>Gov. Carter marred his victory by putting to death the Spanish prisoners he had taken [&gt; 100 men, 2 captains slain or taken], though their lives had been promised them /Newton 298</t>
  </si>
  <si>
    <t>E 115</t>
  </si>
  <si>
    <t>31 Aug 1640</t>
  </si>
  <si>
    <t>Fr Capture of Tortuga</t>
  </si>
  <si>
    <t>Huguenot crew from St. Kitts, under commission of Fr Gov de Poincy, capture Tortuga and expel Englishmen</t>
  </si>
  <si>
    <t>St. Kitts, Port Margot, Tortuga</t>
  </si>
  <si>
    <t>Pres of Tortuga [William?] James / John Pym</t>
  </si>
  <si>
    <t>Fr Gov of St Christopher Phillippe de Longvilliers de Poincy / Le Vasseur / 49 buccaneers or Calvinists</t>
  </si>
  <si>
    <t>Terte, xxx
Charlevoix, v 2, p7 onwards</t>
  </si>
  <si>
    <t>Newton 280-282
Haring 63</t>
  </si>
  <si>
    <t>an English adventurer [probably Capt. Fload /Haring fn 98 /CSPC I p313-14], some time after the Spanish descent of 1638 [on few Frenchmen settled at Tortuga], gathered a body of 300 of his compatriots in the island of Nevis near St. Kitts, and sailing for Tortuga dispossessed the few Frenchmen living there of the island. According to French accounts he was received amicably by the inhabitants and lived with them for four months, when he turned upon his hosts, disarmed them and marooned them upon the opposite shore of Hispaniola. /via Haring 63 /Charlevoix livre 7 p10-12 /Mémoire envoyé aux seigneurs de la CIA par M. de Poincy, 15 Nov 1640 [in P. de Vaissière, Saint Domingue, Paris, 1909, in Appx. I]
By the end of 1639, ... [Tortuga] was occupied by some 300 inhabitants, mainly Eng, but with a large admixture of Frenchmen /Newton 280 [cites partially BL Egerton MS 2395 f 508 / Charlevoix III 7]
[After French Capture in 1640] the English [were] expelled /Newton 280, and sailed away to Prov /via Haring 64 /Charlevoix livre 7 p10-12 /Mémoire envoyé aux seigneurs de la CIA par M. de Poincy, 15 Nov 1640 [in P. de Vaissière, Saint Domingue, Paris, 1909, in Appx. I]
Charlevoix calls this man [Pres James] Willis ... Providence records repeatedly give the leader's name as Pres James. His real name may have been William James for Charlevoix's spelling of English names is very erratic, e.g. Waemaerd for Warner /Newton 281 fn 10
[T]henceforward Tortuga remained in French hands [despite Sp attacks in 1643, 1654] /Newton 282 = the coming of Levasseur the French had gradually elbowed them [Eng previously at Tortuga] out of the island, and compelled them either to retire to the Lesser Antilles or to prey upon their Spanish neighbours /Haring 78</t>
  </si>
  <si>
    <t>E 116</t>
  </si>
  <si>
    <t>1 Jan 1641</t>
  </si>
  <si>
    <t>31 Dec 1641</t>
  </si>
  <si>
    <t>Sacking of Trujillo</t>
  </si>
  <si>
    <t>Diego el Mulato sacks and burns Trujillo, after which they venture inwards and kidnap women</t>
  </si>
  <si>
    <t>Trujillo, Olancho</t>
  </si>
  <si>
    <t>Gov of Sp Hon Melchor Alonso Tamayo / Alcalde Francisco Mejía del Tobar / 11 men</t>
  </si>
  <si>
    <t>Diego el Mulato “Diego Diaz Lucifer”</t>
  </si>
  <si>
    <t>GUATEMALA,44A,N.39</t>
  </si>
  <si>
    <t>Cardona Amaya p117, p85-7</t>
  </si>
  <si>
    <t>E 117</t>
  </si>
  <si>
    <t>Dutch buccaneers or privateers raid at least two Maya hamlets and capture two Sp during Fuensalida misión</t>
  </si>
  <si>
    <t>Old, Sittee</t>
  </si>
  <si>
    <t>Bacalar Vecino Lucas de San Miguel / Franciscan Fray Martín Tejero</t>
  </si>
  <si>
    <t>Alcalde of Soite Diego Canche</t>
  </si>
  <si>
    <t>Cogolludo 653—6</t>
  </si>
  <si>
    <t>Jones 89 p224 n23</t>
  </si>
  <si>
    <t>Soite, Cehake location /via Jones 89 xv—xvii, p224</t>
  </si>
  <si>
    <t>2 Sp held for many days</t>
  </si>
  <si>
    <t>Soite, Cehake towns [hamlets?] raided</t>
  </si>
  <si>
    <t>E 118</t>
  </si>
  <si>
    <t>24 Apr 1641</t>
  </si>
  <si>
    <t>30 Aug 1641</t>
  </si>
  <si>
    <t>Fuensalida misión</t>
  </si>
  <si>
    <t>Franciscan misión headed by Fuensalida seeks to bring recently rebelled Ma in Bacalar province into submission to Sp, whereupon one party are denied passage via Tipuj, and are compelled to retreat at Zaczuz and Hubelna, while the other party off the coast of Hon meets with success [in Manche Chol towns = Soite, Cehake, Manan]</t>
  </si>
  <si>
    <t>Merida, Bacalar, Chinam, Lamanai [New R Lagoon], Labouring Creek, Boxelac, Chantome, Zaczuz, Hubelna, Rancho del Obispo [Chetumal], Soite, Cehake, Manan, Zula [caye], Campin</t>
  </si>
  <si>
    <t>Gov of Yuc Marqués de Santo Floro / Bishop of Yuc Dr. Juan Alonso Ocon / Franciscan fray Bartolomé de Fuensalida / 3 Franciscans = Juan de Estrada, Bartolomé de Becerril, Martín Tejero / Alcalde of San Juan Extramuros [Ma section of Bacalar] Francisco Chable / 14 Ma paddlers and guides / Alcalde of Chinam Andrés Pech / 3 men 2 women cooks fm Chinam</t>
  </si>
  <si>
    <t>Cacique of Holpatin Pedro Noh / Ma fm Holpatin / Cacique of Zaczuz Francisco Yam / Tipujan Capt Gaspar Chuc / Hubelna Capt Kuxeb</t>
  </si>
  <si>
    <t>MEXICO,369 [Bishop of Yuc to Crown, 5 mar 1643]
Cogolludo lib 11 cap 12—17</t>
  </si>
  <si>
    <t>Jones 1 p213</t>
  </si>
  <si>
    <t>E 119</t>
  </si>
  <si>
    <t>19 May 1641</t>
  </si>
  <si>
    <t>25 May 1641</t>
  </si>
  <si>
    <t>Final Capture of Providence</t>
  </si>
  <si>
    <t>Cartagena military expedition against Providence</t>
  </si>
  <si>
    <t>Sp King / Admiral Francisco Diaz de Pimienta / Jeronimo de Ojeda / Conde de Castimellor / 1 Gal 2 Urcas 6 Ships 3 Pataches / 2,000 men</t>
  </si>
  <si>
    <t>Gov of Prov Carter / Sergeant Major Hunt</t>
  </si>
  <si>
    <t>SANTA_FE,223 -- a 11 sep 1641
BL Add MS 36323 f 297
Mus Nav, Col Nav, v 25 [Carta é informaciòn enviada por D. Juan Bitrian de Briamonte, 29 jun 1640]
Sanchez, Rel, xxx
BL Thomason Tracts E. 141.10 [A letter [for N. Butter] from the Low Countries. 22 March, 1641/2]
Winthrop, v 2, p34</t>
  </si>
  <si>
    <t>Kupperman p336 n49
Burns, Brit W Ind 2 ed p210
Newton 295-303</t>
  </si>
  <si>
    <t>there were about 600 men capable of bearing arms [at Prov] /Newton 299
a Spaniard, who had long acted as pilot to the Prov ships and had lately fled from them to Jamaica, ... [guided] Pimienta and the Conde de Castimellor [in landing their men at Prov on 24 May 1641] /Newton 301
Some of the English [at Prov] ... managed to make their escape in shallops to Henrietta and the Main, but almost all the principal colonists had been captured /Newton 301
At Christopher's they [Mass. colonists, 30 men 5 women 8 children, in ships Salutation and Sparrow] heard that a great fleet of Sp ships was abroad, and that it was feared they had taken Providence, ... And coming to the Island, [Prov, they were shot at, Capt. William Peirce and Samuel Wakeman killed] ... After this, the passengers being ashamed to return, would have been set on shore at Cape Grace de Dios, or Florida, or Virginia, but the seamen would not, ... they [seamen] came all home the 3rd of September following [1641]. /via Newton 304 /Winthrop Journal II p34
Capt. Lane, Rev. Mr. Leverton [of Prov Co] cruised WI for some years after Final Capture /Newton 305</t>
  </si>
  <si>
    <t>E 120</t>
  </si>
  <si>
    <t>1 Jan 1642</t>
  </si>
  <si>
    <t>30 Dec 1642</t>
  </si>
  <si>
    <t>Morán misión</t>
  </si>
  <si>
    <t>Dominican fray Francisco Morán attempts to reduce Manche Chol Mayas but fails</t>
  </si>
  <si>
    <t>Manche, xxx, Hon, Bacalar</t>
  </si>
  <si>
    <t>Dominican Fray Francisco Moran</t>
  </si>
  <si>
    <t>Gage cap 20</t>
  </si>
  <si>
    <t>Thompson 592</t>
  </si>
  <si>
    <t>5 Mar 1643 Bishop of Yuc informs Sp Crown SE Yuc reduced in 6 pueblos "hasta 130 familias" /v Barke 12 50 /MEXICO,369 [Folder 3, Mérida a 5 mar 1643, ff 529r–531v]</t>
  </si>
  <si>
    <t>E 121</t>
  </si>
  <si>
    <t>1 Mar 1642</t>
  </si>
  <si>
    <t>30 Apr 1642</t>
  </si>
  <si>
    <t>Diego el Mulato attempts to raid town or hamlet by Rio Ulua, but retreats, and sacks Puerto Caballos</t>
  </si>
  <si>
    <t>Ulua, Puerto Caballos</t>
  </si>
  <si>
    <t>Gov of Sp Hon Melchor Alonso Tamayo</t>
  </si>
  <si>
    <t>Diego el Mulato “Diaz Lucifer”</t>
  </si>
  <si>
    <t>GUATEMALA,39,R.20,N.131
GUATEMALA,39,R.20,N.132</t>
  </si>
  <si>
    <t>Cardona Amaya p117, p87-8</t>
  </si>
  <si>
    <t>Diego el Mulato gone by Jun 42</t>
  </si>
  <si>
    <t>E 122</t>
  </si>
  <si>
    <t>22 Aug 1642</t>
  </si>
  <si>
    <t>Eng Civil War</t>
  </si>
  <si>
    <t>England</t>
  </si>
  <si>
    <t>E 123</t>
  </si>
  <si>
    <t>22 Nov 1642</t>
  </si>
  <si>
    <t>Diego el Mulato raids at least two Maya hamlets and Bacalar</t>
  </si>
  <si>
    <t>Monkey, Sittee, Old, Bacalar</t>
  </si>
  <si>
    <t>Diego Lucifer de los Reyes el Mulato 70 Pir</t>
  </si>
  <si>
    <t>MEXICO,360,R.5,N.33
MEXICO,369 ff 529r—531v
Cogolludo 656—9</t>
  </si>
  <si>
    <t>Molina Solis II p138
Jones 89 p226—7 n28—32
Barke 2012 p112 n382</t>
  </si>
  <si>
    <t>Campin location /via Jones 89 p225.</t>
  </si>
  <si>
    <t>kidnapped numb of [Maya] women fm Soite / impressed Ma men fm Soite / later kidnapped 3 Sp 2 Ma from Bacalar / released 13 Feb 1643</t>
  </si>
  <si>
    <t>Bacalar residents forced into hiding by Lake Bacalar min to early 1643</t>
  </si>
  <si>
    <t>Pir took 3 or 4 Sp boats</t>
  </si>
  <si>
    <t>Campin raided / stole all gold and silver fm Sp church = sum 12,000 to 16,000 pesos</t>
  </si>
  <si>
    <t>E 124</t>
  </si>
  <si>
    <t>13 Dec 1642</t>
  </si>
  <si>
    <t>“Río Balis” used</t>
  </si>
  <si>
    <t>Earliest use of Río Balis for Haulover Creek by Bacalar vecinos carrying mail to [Santiago de?] Guatemala for Gov of Yuc</t>
  </si>
  <si>
    <t>Old</t>
  </si>
  <si>
    <t>Vecinos of Bacalar inc Manuel Rodríguez, Sebastían Rodríguez</t>
  </si>
  <si>
    <t>MEXICO,360 -- a 7 feb 1643 [inc Auto y relación, 13 dec 1642]</t>
  </si>
  <si>
    <t>Jones 889 p324 no 30</t>
  </si>
  <si>
    <t>Not realising this was a branch of Belize River /via Bulmer 147, citing use of Balis by Friar José Delgado in relación of entrada of 1677</t>
  </si>
  <si>
    <t>E 125</t>
  </si>
  <si>
    <t>20 Jul 1643</t>
  </si>
  <si>
    <t>15 Sep 1643</t>
  </si>
  <si>
    <t>Jackson Expedition</t>
  </si>
  <si>
    <t>William Jackson raids and holds Trujillo, after which his crew fall ill and retreat, sacking Sto Tomás de Castilla, after which Jackson retook Trujillo</t>
  </si>
  <si>
    <t>London, Barbados, St. Kitts, Isla de Margarita, Caracas, Puerto Cabello, Maracaibo, Hispaniola, Spanish Town, Grand Cayman Island, Trujillo, Sto. Tomás de Castilla, Mosquito Islands, Cartagena, Cuba, Bay of Campeche, Florida Straits, Bermuda</t>
  </si>
  <si>
    <t>Gov of Sp Hon Melchor Alonso de Tamayo 41 Sp men 9 pardos y negros / Alguacil mayor y regidor of Olancho Francisco Díaz</t>
  </si>
  <si>
    <t>Capt. William Jackson 3 Ships 3 Pinnaces / Capt. William Rous / Capt. Samuel Axe / Capt. Cromwell / 1,200 men = 640 Bajans 500 St Kitts men</t>
  </si>
  <si>
    <t>GUATEMALA,44A,N.40 ff 4r-53v
CSPC 1 Feb 1640 -- Feb. 25.
Harlow
Lon 43 xxx -- Certaine Inducements</t>
  </si>
  <si>
    <t>Cardona Amaya p118, p90
Harlow xii-xix
Offen 11 p23</t>
  </si>
  <si>
    <t>Capt. Jackson’s crew included men from Diego Diaz Lucifer’s crew
Capt. Jackson ships = Charles, Valetine, Dolphin, arrive at Barbados 27 Sep 1642
Expedition leg to Sp Hon pushed for “by ye specious persuasions of one Capt. Cromwell,” a NE pirate /via Jackson xvii</t>
  </si>
  <si>
    <t>E 126</t>
  </si>
  <si>
    <t>14 Apr 1644</t>
  </si>
  <si>
    <t>28 Jun 1644</t>
  </si>
  <si>
    <t>Avila y Pacheco reductions</t>
  </si>
  <si>
    <t>Gov of Yuc orders a three-pronged reduction of rebelled Ma in W, NE, SE Yuc [SE Yuc inc Bacalar province]</t>
  </si>
  <si>
    <t>Merida, W NE SE Yuc</t>
  </si>
  <si>
    <t>Gov of Yuc Enrique de Avila y Pacheco / Maestre de Campo Juan de Salazar with Franciscan Fray Martín Tejero / Capt Gaspar León de Salazar with Fray Bartolomé Becerril / Antonio Magaña de Solis = Antonio Orantes Solis with Fray Pedro de la Peña</t>
  </si>
  <si>
    <t>MEXICO,244 [Méritos y servicios de Antonio de Magaña y Solis, 1644] 
ESCRIBANIA,308A [Testimonio, 1644]
Cogolludo lib 12 cap 1</t>
  </si>
  <si>
    <t>Jones 1 p228</t>
  </si>
  <si>
    <t>5 Mar 1643 Bishop of Yuc informs Sp Crown SE Yuc reduced in 6 pueblos "hasta 130 familias" /v Barke 12 50 /MEXICO,369 [Folder 3, Mérida a 5 mar 1643, ff 529r–531v]
Three parties of reduction = Salazar at Valladolid, Chancenote, Cozumel / León de Salazar at Campeche / Magaña de Solis at Ichmul and Bacalar province /via Jones 1
Results = W Yuc, 2442 reduced / SE Yuc inc Bacalar province, 1900 reduced / NE Yuc 5081 reduced / Total = 9,423 reduced /via Jones 1</t>
  </si>
  <si>
    <t>E 127</t>
  </si>
  <si>
    <t>1 Jun 1648</t>
  </si>
  <si>
    <t>30 Jun 1648</t>
  </si>
  <si>
    <t>Sacking of Bacalar</t>
  </si>
  <si>
    <t>Buccaneers or privateers under Abraham sack Bacalar</t>
  </si>
  <si>
    <t>Capt. Bartolomé Palomino 11 Sp 15 Ma men</t>
  </si>
  <si>
    <t>Abraham Blauvelt / 1 barque 50 men [possibly]</t>
  </si>
  <si>
    <t>Cogolludo 714—7</t>
  </si>
  <si>
    <t>Molina Solis II p176, p211—12</t>
  </si>
  <si>
    <t>Possibly disposes of prizes at Rhode Island /via Newton 274 /Mass Hist Soc Coll, 4th series, VI, 272 -- Williams to Winthrop Jr 25 Oct 1649, 9 Nov 1649
Based in New Ams fm 1644 /via Newport 274 /O'Callaghan, Hist New Neth, I, 296 / New York Docs, I, 397-399</t>
  </si>
  <si>
    <t>women carried off to Islote de los Cayos / liberated after 2 months</t>
  </si>
  <si>
    <t>Bacalar residents move further inland to Pacha near Villadolid</t>
  </si>
  <si>
    <t>E 128</t>
  </si>
  <si>
    <t>24 Oct 1648</t>
  </si>
  <si>
    <t>Peace of Westphalia</t>
  </si>
  <si>
    <t>Inc free trade in New World for Dutch via Treaty of Münster</t>
  </si>
  <si>
    <t>Wrigth/van Dam, v 1, *4</t>
  </si>
  <si>
    <t>E 129</t>
  </si>
  <si>
    <t>1 Jan 1650</t>
  </si>
  <si>
    <t>30 Dec 1650</t>
  </si>
  <si>
    <t>Capture of Roatan</t>
  </si>
  <si>
    <t>Joint military expedition against Eng settlers at Roatan</t>
  </si>
  <si>
    <t>Roatan</t>
  </si>
  <si>
    <t>Bishop of Comayagua Luis de Cañizares / Gov of Guatemala Antonio de Lara Mongrobejo / Francisco de Villalva y Toledo / Capt Francisco de Fuentes / Capt Elias de Bulasia / Capt Martin de Alvarado y Guzman / Capt Juan Bautista Chavarria 4 Vessels 450 men</t>
  </si>
  <si>
    <t>Gibbs 25
Juarros 164</t>
  </si>
  <si>
    <t>Joint = Gov of Cuba, Pres of San Domingo, Pres of Guatemala /via Haring 77
Not noted in Cardona, though forced removal of c 900 Amerindians from 4 Amerindian towns effected Jun 1642 /via Cardona 118, 88–9</t>
  </si>
  <si>
    <t>E 130</t>
  </si>
  <si>
    <t>9 Oct 1651</t>
  </si>
  <si>
    <t>Navigation Act 1651</t>
  </si>
  <si>
    <t>E 131</t>
  </si>
  <si>
    <t>1 Jan 1652</t>
  </si>
  <si>
    <t>28 Feb 1663</t>
  </si>
  <si>
    <t>Logging</t>
  </si>
  <si>
    <t>Buccaneers and Jamaicans start logging logwood</t>
  </si>
  <si>
    <t>Old, New, Hondo, Terminos, Cape Catoche, Bay of Ascension, Bay of Espíritu Santo</t>
  </si>
  <si>
    <t>Read's Weekly Journal or British Gazetteer 375 p3</t>
  </si>
  <si>
    <t>MEXICO,80,R.1,N.15
MEXICO—Carta de Fernando Francisco de Escobedo, gobernador de Yucatan y Guatemala, al Rey a 14 Abril 1671
MEXICO,1007 -- a 23 oct 1663, a 21 dec 1663, a 6 oct 1664
MEXICO,3102
GUATEMALA,24
BL Add. MS 11410 ff 10 -- An Account ... in 1663
CO 1/25 f 5, 123, 225
Westminster 11913 -- Modyford to Sir A. King, 27 Dec 1667
CO 140/1 f 6 -- 18 Jun 1661
CO 138/1 ff 107-112
CO 1/28 f 9, 122
CO 1/27 f 11
Somerset DD/WHh/1089-1090
BL Add MS 36785
BL Egerton MS 2395
BL Add MS 39946
MEXICO,1071,L.23 ff 288r–289v
MEXICO,1071,L.24 ff 99v–101v
MEXICO,1072,L.26 ff 9v–10v, 249v–251r
MEXICO,1074,L.31 ff 114 r–v, 115r–v
AGN Mex, Reales cédulas, v 14, 4080, 123, Exp 123 [Ingleses ... a 1 jun 1675]
Bib Real, DIG/II/2857, ff 146r–161v</t>
  </si>
  <si>
    <t>Seville 1944 p42 n37 = Merida 1904 II p249—50
Seville 1944 p45 n40 = Merida 1904 II p265—7
Zahedieh 1 p215-216
Finamore
Ancona, v 2, 371
Fancourt [Preface]
Finamore 21
Barke 16 118, 145</t>
  </si>
  <si>
    <t>Date possibly later ? / check logwood lift of ban / first Log to Jamaica possibly after Feb 1663 raid of Campeche by Sir C. Myngs /via Bialuschewski p57 n28
[E]n los manuscritos atribuidos al P. Lara [Manuscritos inéditos de José Nicolás de Lara y Argaiz = Manuscritos inéditos anónimos published in El Museo Yucateco, serial publication by José María Peralta in Campeche: 1841–1842] encontramos la especie de que la ciudad de Mérida pidió al gobernador D. José Campero (1660–1663) que tomase providencias a fin de echar de estas costas al enemigo pirata /Ancona v 2 371
Given as 1658 /via Gerhard 50-53 = Dampier 1697–1709, vol 2, pp 45-47 /MEXICO,3102 /GUATEMALA,24, though ff for AGI items not given /Rubio Mañé, 1955–1959, vol 2, p101 /Scholes and Roys 1948 p351 /West et al 1969, p119–121
Extract of a Letter from Campeche in the Province of Yucatan, dated Nov. 24. [1731] As to the State of the Bay of Honduras, I shall give it you as briefly as possible. The ancient City of Bacalar, situate in that Part of the Province of Yucatan, which lies on the Bay of Honduras, was twice sack'd, and at last totally ruined by the English many Years ago; on which the Logwood-Cutters of that Nation, who had settled on the River of Valis, possessed themselves of the New River and that of Hondo; which last is distance from the Ruins of Bacalar about five Leagues. Here they built a great many Houses and Hutts, and employ'd Multitudes of Negroes in cutting Logwood, which was transported to Jamaica and Europe by Numbers of Vessels trading from thence to the Bay ... /RWJBG 375
Though see, "1667 ... En dicho año el Ynglés Villis con su tropa de Piratas, se apoderó de la Ysla de la Tortuga para tener adonde retirarse con sus robos ..." /via Calderon p60 no 47 /Biblioteca Real, Miscelánea Ayala, 348 (I), 2890, T. LXXII, f 26v
Del tiempo inmemorial, porque no he encontrado sujeto que se acuerde de lo contrario, ha habido ingleses en el Río de Valis, Zacatán o las Cocinas, que es todo uno, a donde vinieron y se rancharon, para cortar el palo de tinta, sin haber tenido ahora ni en otro tiempo población formal, sino que como siempre se les ha procurado impedir esta comercio, se han mantenido allí con sobresalto, y con recelos de ser hostilizados … /via Calderon 64 no 79 /MEXICO,1017 -- a 14 may 1725</t>
  </si>
  <si>
    <t>E 132</t>
  </si>
  <si>
    <t>29 May 1652</t>
  </si>
  <si>
    <t>Capt. Bartolomé Palomino</t>
  </si>
  <si>
    <t>Cogolludo 749—52</t>
  </si>
  <si>
    <t>Barke 2012 p114 n390</t>
  </si>
  <si>
    <t>Capt. Bartolomé Palomino killed / 1 Ma killed</t>
  </si>
  <si>
    <t>E 133</t>
  </si>
  <si>
    <t>1 Nov 1652</t>
  </si>
  <si>
    <t>30 Nov 1652</t>
  </si>
  <si>
    <t>Buccaneers or privateers raid at least two Maya hamlets</t>
  </si>
  <si>
    <t>New</t>
  </si>
  <si>
    <t>MEXICO,158—Probanza o méritos y servicios Capitán Francisco Pérez a 11 nov 1661</t>
  </si>
  <si>
    <t>Jones 89 p231 n38—40</t>
  </si>
  <si>
    <t>Uatibal, Chanlacan location /via Jones 89 xv—xvii, p283—5</t>
  </si>
  <si>
    <t>some Maya fm Uatibal and Chanlacan kidnapped [likely sold as slaves]</t>
  </si>
  <si>
    <t>Ma moved inland w Sp help</t>
  </si>
  <si>
    <t>Uatibal, Chanlacan sacked [likely, esp food]</t>
  </si>
  <si>
    <t>E 134</t>
  </si>
  <si>
    <t>10 Jan 1654</t>
  </si>
  <si>
    <t>19 Jan 1654</t>
  </si>
  <si>
    <t>Sp Siege of Fr Tortuga</t>
  </si>
  <si>
    <t>San Domingo military expedition against Fr Tortuga</t>
  </si>
  <si>
    <t>Gabriel Roxas de Valle-Figueroa / 5 Vessels / 400 infantry</t>
  </si>
  <si>
    <t>Gov of Fr Tortuga Chevalier de Fontenay</t>
  </si>
  <si>
    <t>Add MS 13992 f 499
Terte, v 1, cap 6</t>
  </si>
  <si>
    <t>Haring 82</t>
  </si>
  <si>
    <t>According to a Spanish MS., there were in Tortuga in 1653 700 French inhabitants, more than 200 negroes, and 250 Indians with their wives and children. The negroes and Indians were all slaves; the former seized on the coasts of Havana and Cartagena, the latter brought over from Yucatan. /via Haring fn 116 /Add MS 13992
Fr under de Fontenay retire to Port Margot in 2 ships /via Haring 83</t>
  </si>
  <si>
    <t>E 135</t>
  </si>
  <si>
    <t>23 Oct 1654</t>
  </si>
  <si>
    <t>30 May 1656</t>
  </si>
  <si>
    <t>Pérez entradas</t>
  </si>
  <si>
    <t>On two entradas, Capt. Pérez reduces recently rebelled towns of Chanlacan to its former location, and Uatibil, Holpachay, Holzuz to new locations, and thereafter, on three entradas, attempts to reduce Tipuj and its adjacent towns, but mostly fails</t>
  </si>
  <si>
    <t>Pacha [Bacalar-in-Pacha], Chanlacan, Uatibil, Chunhuhub, Holpachay, Holzuz, Chunukum</t>
  </si>
  <si>
    <t>Gov [of Yuc?] Pedro Saenz Izquierdo / Capt. Francisco Pérez / 6 Sp 15 Ma / [later] 10 Sp 60 Ma</t>
  </si>
  <si>
    <t>Jones 3 cap 2
xxx [Méritos y servicios de Capitán Francisco Pérez, 1661]</t>
  </si>
  <si>
    <t>Jones 1 p230—40</t>
  </si>
  <si>
    <t>E 136</t>
  </si>
  <si>
    <t>Buccaneers or privateers engage Sp during one of the Perez entradas</t>
  </si>
  <si>
    <t>Capt. Francisco Perez of Bacalar-Pacha 6 Sp 15 Ma</t>
  </si>
  <si>
    <t>E 137</t>
  </si>
  <si>
    <t>19 May 1655</t>
  </si>
  <si>
    <t>27 May 1655</t>
  </si>
  <si>
    <t>Invasion of [Sp] Jamaica</t>
  </si>
  <si>
    <t>Royal Navy expedition against San Domingo and Sp Jamaica</t>
  </si>
  <si>
    <t>Barbados, Nevis, St. Kitts, San Domingo, Jamaica</t>
  </si>
  <si>
    <t>Juan Ramírez de Arellano / Bernardino de Meneses / 2400 men in His / 1500 men in Jam</t>
  </si>
  <si>
    <t>Oliver Cromwell / Adm. Willliam Penn / General Robert Venables / 8000 men</t>
  </si>
  <si>
    <t>Haring 85 = R. Venables, C. H. Firth, The narrative, London 1900</t>
  </si>
  <si>
    <t>6 Royal Navy ships [of 12 left at Jam under Vice-Admiral William Goodson] were [24 Jul 1655] at sea picking up a few scattered Spanish prizes which helped to pay for the victuals supplied out of New England /via Haring /Addenda 218, 230, 231 CSPC 9</t>
  </si>
  <si>
    <t>E 138</t>
  </si>
  <si>
    <t>1 Dec 1655</t>
  </si>
  <si>
    <t>30 Jan 1656</t>
  </si>
  <si>
    <t>Eng resettle Tortuga</t>
  </si>
  <si>
    <t>Elias Watts from Jam resettles Tortuga, under or shortly thereafter receiving commission from Gov of Jam</t>
  </si>
  <si>
    <t>Jamaica, Tortuga</t>
  </si>
  <si>
    <t>Elias Watts + family / Gov of Jam William Brayne / James Arundell / 10 t 12 people</t>
  </si>
  <si>
    <t>Terte v 3 p126
BL Add MS 13992 f499
Bod Lib MSS Rawl A. 29 f500</t>
  </si>
  <si>
    <t>Haring 113</t>
  </si>
  <si>
    <t>in a short time [Watts] gathered about him a colony [at Tortuga] of about 150, both English and French /via Haring 114</t>
  </si>
  <si>
    <t>E 139</t>
  </si>
  <si>
    <t>25 May 1658</t>
  </si>
  <si>
    <t>Guatemala granted S Hon</t>
  </si>
  <si>
    <t>Martín Carlos de Mencos appointed Gov of Guatemala, and ordered to protect southern half of Hon, thereby transferring jurisdiction of this territory from Yuc to Guatemala</t>
  </si>
  <si>
    <t>Madrid, Santiago de Guatemala</t>
  </si>
  <si>
    <t>Martín Carlos de Mencos</t>
  </si>
  <si>
    <t>CONTRATACION,5431,N.5,R.80
GUATEMALA,20,R.3,N.15</t>
  </si>
  <si>
    <t>L. C. Marcus, English influence [Thesis 1990] p105</t>
  </si>
  <si>
    <t>Real Cedula en Md. a 5 de abril de 1658 / Arrives at Santiago de Guatemala on 6 Jan 1659</t>
  </si>
  <si>
    <t>E 140</t>
  </si>
  <si>
    <t>1 Jan 1659</t>
  </si>
  <si>
    <t>30 Dec 1659</t>
  </si>
  <si>
    <t>Buccaneers or privateers capture unknown number of Ma for sale in Jamaica</t>
  </si>
  <si>
    <t>Pacha</t>
  </si>
  <si>
    <t>Gov of Yuc Francisco Bazán</t>
  </si>
  <si>
    <t>MEXICO,1006 -- a 9 feb 1660</t>
  </si>
  <si>
    <t>Jones 89 p334 no 10</t>
  </si>
  <si>
    <t>Pacha = c 20 km NW of prsent-day Noh-Bec, Quintana Roo, Mexico /via Jones 89 xvi</t>
  </si>
  <si>
    <t>xxx Ma</t>
  </si>
  <si>
    <t>E 141</t>
  </si>
  <si>
    <t>1 Jan 1660</t>
  </si>
  <si>
    <t>30 Dec 1660</t>
  </si>
  <si>
    <t>Fr retake Tortuga</t>
  </si>
  <si>
    <t>Fr Gov of Tortuga, at first under commission of Gov of Jam, issues letters of marque to privateers, thereby falling afoul of Jam, after which he takes Tortuga for France, despite an attempt by Jam and Arundell to keep Tortuga under Eng</t>
  </si>
  <si>
    <t>Tortgua</t>
  </si>
  <si>
    <t>Fr Gov of Tortuga Jérémie Deschamps / Fr Deputy Gov Sieur de la Place</t>
  </si>
  <si>
    <t>Gov of Jam Col. Doyley / James Arundell / Shipmaster Barth. Cock</t>
  </si>
  <si>
    <t>Bod Lib MSS Rawl A. 347 ff 31, 36
CSP Spain vol 47 [Deposition of Sir C. Lyttleton]
Terte v 3 p135–8</t>
  </si>
  <si>
    <t>Haring 116</t>
  </si>
  <si>
    <t>Tortuga ceded to Fr WIC by Fr Gov of Tortuga in Nov 1664 /via Haring /Dutertre</t>
  </si>
  <si>
    <t>E 142</t>
  </si>
  <si>
    <t>31 Dec 1669</t>
  </si>
  <si>
    <t>Sacking of Pacha</t>
  </si>
  <si>
    <t>Baymen sack Bacalar-in-Pachá</t>
  </si>
  <si>
    <t>AGS, Estado, 7607
MEXICO,1006 [Gov to Crown a 9 feb 1660]</t>
  </si>
  <si>
    <t>Gerhard 70
Jones 1 p334 no 10</t>
  </si>
  <si>
    <t>AGS = Archivo General de Simancas
British capture around Bacalar (then at Pacha) ... Indians as slaves to be taken to Jamaica [1659 or 1660] /via Jones 1 /MEXICO,1006
Bacalar-at-Pacha moved further to Chunhuhub not long afterwards /via Gerhard 70 /AGS item</t>
  </si>
  <si>
    <t>E 143</t>
  </si>
  <si>
    <t>8 May 1660</t>
  </si>
  <si>
    <t>Restoration of Charles II</t>
  </si>
  <si>
    <t>Charles II proclaimed King of Eng</t>
  </si>
  <si>
    <t>CSP Spain vol 44 f 318 [King to L. de Haro, 2 Jun 1660]
17, 61, 355, 364 CSPC 5
BL Add MS 11410 f6-16</t>
  </si>
  <si>
    <t>Haring 100</t>
  </si>
  <si>
    <t xml:space="preserve">Charles wrote a note to Don Luis de Haro on 2nd June 1660, proposing an armistice in Europe and America which was to lead to a permanent peace and a re-establishment of commercial relations between the two kingdoms. /via Haring 100 /CSP Spain 44
Eng armistice w Spain published in Jamaica 5 Feb 1662, though Council of Jam of opinion that armistice applied only to Europe /via Haring 100, 104 /CSPC 5
</t>
  </si>
  <si>
    <t>E 144</t>
  </si>
  <si>
    <t>7 Jan 1662</t>
  </si>
  <si>
    <t>3 May 1662</t>
  </si>
  <si>
    <t>Logwood legalised</t>
  </si>
  <si>
    <t>Eng Parliament lifts ban on logwood imports</t>
  </si>
  <si>
    <t>14 Car II c. 11 [Statutes of the Realm 5 p393-400]
CSPD Car II vol 54 no 12</t>
  </si>
  <si>
    <t>Logwood called various names before this, probably including “peach wood,” “Indian wood,” “brazil wood” [in all its varieties], “bloch wood,” and even “fustic” /McJunkin 97 /E. Bancroft, Experimental Researches, London 1813 II p340 /P. V. McGrath, Merchants and Merchandise in Seventeenth, Bristol 1955 p284, 296 /JRSA, "Historic logwood," J of Royal Soc of Arts 1917 p64 /R. C. Wren, R. W. Wren, Potter's New Cyclopaedia, 1973 p190</t>
  </si>
  <si>
    <t>E 145</t>
  </si>
  <si>
    <t>11 Dec 1662</t>
  </si>
  <si>
    <t>Jam–Sp Hon trade</t>
  </si>
  <si>
    <t>Council of Jam resolves to attempt trade with Sp at Cuba, Sp Hon, Campeachy</t>
  </si>
  <si>
    <t>390 CSPC 5</t>
  </si>
  <si>
    <t>Burdon 1 p49</t>
  </si>
  <si>
    <t>Minutes of the Council of Jamaica ... Dec. 11. ... The trade with the King of Spain's subjects to be prosecuted by force, and an attempt made to leeward, on the coasts of Cuba, Honduras, and the bay of Campeachy /CSPC 5</t>
  </si>
  <si>
    <t>E 146</t>
  </si>
  <si>
    <t>9 Jan 1663</t>
  </si>
  <si>
    <t>13 Apr 1663</t>
  </si>
  <si>
    <t>Myngs Expedition</t>
  </si>
  <si>
    <t>Jamaica military campaign against Sp Yucatan, likely with buccaneers or privateers</t>
  </si>
  <si>
    <t>Port Royal, Campeche</t>
  </si>
  <si>
    <t>Sir Christopher Myngs / Capt. Thomas Morgan / 12 to 14 Ships / 1500 t 1600 men</t>
  </si>
  <si>
    <t>BL Add MS 12430
BL Add MS 13964 f16
CSP Spain vol 46 [Fanshaw to Sec Bennet, 13-23 Jul 1664]
CSP Spain vol 45 [4 May 1663]</t>
  </si>
  <si>
    <t>Haring 107
Oxford DNB</t>
  </si>
  <si>
    <t>Myngs and his fleet sailed away [fm Campeche] on 23rd February, but the "Centurion" did not reach Port Royal until 13th April, and the rest of the fleet followed a few days later. /via Haring 108
According to the Spanish relation there were fourteen vessels in the English fleet, one large ship of forty-four guns (the "Centurion"?) and thirteen smaller ones. The discrepancy in the numbers of the fleet may be explained by the probability that other Jamaican privateering vessels joined it after its departure from Port Royal. /Haring fn 176</t>
  </si>
  <si>
    <t>E 147</t>
  </si>
  <si>
    <t>28 Apr 1663</t>
  </si>
  <si>
    <t>Jam privateering disallowed</t>
  </si>
  <si>
    <t>King asks Gov of Jam to not encourage privateering or buccaneering against Sp by soldiers or inhabitants of Jam, though existing commissions are not ordered recalled</t>
  </si>
  <si>
    <t>London, Spanish Town</t>
  </si>
  <si>
    <t>King Charles II / Gov of Jam Sir Charles Lyttleton</t>
  </si>
  <si>
    <t>441–3 CSPC 5
Bod Lib MSS Rawl A. 347 f 62
CSP Spain vol 46 f280, 311</t>
  </si>
  <si>
    <t>Haring 110</t>
  </si>
  <si>
    <t>he [King] has thought fit hereby to command him [Gov of Jam] to give no encouragement to such undertakings [privateering against Sp] unless they may be performed by the frigates or men-of-war attending that place [Jam] without any addition from the soldiers or inhabitants /via Haring 110 /CSPC 5
[early 1664] Jam disallows public enlistment of men for trips against Sp /via Haring 110 /MSS Rawl</t>
  </si>
  <si>
    <t>E 148</t>
  </si>
  <si>
    <t>1 Jun 1664</t>
  </si>
  <si>
    <t>Jam privateering disallowed further</t>
  </si>
  <si>
    <t>Sir Thomas Modyford arrives at Jamaica, recently appointed Gov of Jam, under instructions to prohibit granting letters of marquee, and encourage friendly trade with Sp</t>
  </si>
  <si>
    <t>Gov of Jam Sir Thomas Modyford</t>
  </si>
  <si>
    <t>635, 656, 664, 739, 744, 753, 762, 767, 786, 789, 811, 812 CSPC 5
CSP Spain vol 46 f192
BL Add MS 11410 pp 16-25, 303</t>
  </si>
  <si>
    <t>Haring 120</t>
  </si>
  <si>
    <t>Friendly trade and suppression of buccaneers does not prove successful. “It is not in the power of the governor to have or suffer a commerce, nor will any necessity or advantage bring private Spaniards to Jamaica, for we and they have used too many mutual barbarisms to have a sudden correspondence. When the king was restored, the Spaniards thought the manners of the English nation changed too, and adventured twenty or thirty vessels to Jamaica for blacks, but the surprises and irruptions by C. Myngs, for whom the governor of San Domingo has upbraided the commissioners, made the Spaniards redouble their malice, and nothing but an order from Spain can give us admittance or trade.” /via Haring 121 /CSPC 5 [T Lynch, 25 May xxx]
Tortuga made suppression of buccaneering difficult /Haring 122 /BL Add MS 11410 pp 16-25, 303 /786 CSPC 5</t>
  </si>
  <si>
    <t>E 149</t>
  </si>
  <si>
    <t>1 Jan 1665</t>
  </si>
  <si>
    <t>30 Dec 1665</t>
  </si>
  <si>
    <t>Armada de Barlovento reformed</t>
  </si>
  <si>
    <t>Armada de Barlovento reformed, on advice of Casa de Contratación, to better defend Sp mainland coast and islands</t>
  </si>
  <si>
    <t>Cadiz, Veracruz [Mexico]</t>
  </si>
  <si>
    <t>Casa de Contratación / General Juan de Urbina / Gen Pablo Fernández de Contreras / Gen Agustín Dióstegui / Adm Alonso de Campos</t>
  </si>
  <si>
    <t>Veitia Linage, lib 2, cap 5, no 5</t>
  </si>
  <si>
    <t>Lang 582</t>
  </si>
  <si>
    <t>E 150</t>
  </si>
  <si>
    <t>3 May 1667</t>
  </si>
  <si>
    <t>Treaty of Madrid</t>
  </si>
  <si>
    <t>Inc free trade bw Sp and Eng</t>
  </si>
  <si>
    <t>E 151</t>
  </si>
  <si>
    <t>1 Jun 1667</t>
  </si>
  <si>
    <t>30 Jun 1668</t>
  </si>
  <si>
    <t>L’Olonnais Expedition</t>
  </si>
  <si>
    <t>L’Olonnais drifts towards Sp Hon, whereupon he sacks Puerto Caballos, attempts to sack San Pedro Sula, and attempts to sack a Sp galleon in Amatique Bay</t>
  </si>
  <si>
    <t>Tortuga, Batabanó [Cuba], Cape Gracias a Dios, Río Aguán [Sp Hon], Puerto Caballos, San Pedro Sula, Amatique Bay, Old, Abraham’s Caye</t>
  </si>
  <si>
    <t>L’Olonnais / Mozes van Klijn / 1 Ship 5 Craft 700 men inc Maya men</t>
  </si>
  <si>
    <t>Marley p263
Bialuschewski 20 p243</t>
  </si>
  <si>
    <t>Sep–Nov 1667 L’Olonnais 6 Vessels 350 men retreat to cayes north of Amatique Bay / 4 Maya traders 1 PA impressed off Hon or Sp Hon /v Bialuschewski 20 p245 /GUATEMALA,39,R.43,N.199
Nov 1667–May 1668 L’Olonnais camps Abraham’s Caye, and trades with Maya fishermen there, and Maya traders from mainland, eg fm Tipuj, giving metal tools and raw iron for foodstuff / thereafter raid 2 Maya villages / Maya possibly engage raiders in one of these raids /v Bialuschewski 20 p 246 /GUATEMALA,22,R.1,N.11 /ANOM, Marine 3JJ 282, no 10 /ESCRIBANIA,1092A, pieza 16 ff 9–17</t>
  </si>
  <si>
    <t>E 152</t>
  </si>
  <si>
    <t>18 Jul 1670</t>
  </si>
  <si>
    <t>E 153</t>
  </si>
  <si>
    <t>1 Jan 1671</t>
  </si>
  <si>
    <t>30 Dec 1677</t>
  </si>
  <si>
    <t>Naranjo misiones</t>
  </si>
  <si>
    <t>Good reception of Fray Geronimo Naranjo leads to a series of missions, principally by Frays José Delgado and Francisco Gallegos [ie inc Delgado journey of 1677], resulting in reduction of Mache Chols</t>
  </si>
  <si>
    <t>Fray Geronimo Naranjo / José Delgado / Francisco Gallegos</t>
  </si>
  <si>
    <t>Includes Delgado misión of 1677 and Sp encounters with Bartholomew Sharp at St. George’s</t>
  </si>
  <si>
    <t>E 154</t>
  </si>
  <si>
    <t>10 Mar 1671</t>
  </si>
  <si>
    <t>Lynch claims uti possidetis</t>
  </si>
  <si>
    <t>Gov of Jam Thomas Lynch claims right to Sp Main settlements by uti possidetis under 1670 Treaty of Madrid</t>
  </si>
  <si>
    <t>Bib Real, DIG/II/2857, ff 146r–161v</t>
  </si>
  <si>
    <t>Barke 16 146</t>
  </si>
  <si>
    <t>E 155</t>
  </si>
  <si>
    <t>1 Jan 1677</t>
  </si>
  <si>
    <t>Delgado journey</t>
  </si>
  <si>
    <t>Dominican friar is sent from [Santiago de?] Guatemala with despatches for Gov of Yuc, and is tasked with finding a route via Manche Chol settlements [eg Campin, Soite], Mopan [Macal?] River, Tipuj, Bacalar [original site? Pacha?], and on to Merida</t>
  </si>
  <si>
    <t>Cajabon [Guatemala], Moho R, Mopan R, xxx, Merida</t>
  </si>
  <si>
    <t>Dominican friar Joseph Delgado / 3 vecinos fm Bacalar or Tihosuco</t>
  </si>
  <si>
    <t>Thompson, Maya, p22
Bib N France MS xxx [Memorias de los parajes y ríos que ay desde el pueblo de San Miguel Manché hasta los indios ahizaes—el camino y indios] 
Bib N France MS xxx [Viage a Bacalar, y encuentro de los de Bacalar, los nombres estan en el derrotero que di a V.P.M.R., el de la canoa se llama Alonso Moreno]
ESCRIBANIA,339A 
GUATEMALA,152</t>
  </si>
  <si>
    <t>Jones 1 p248</t>
  </si>
  <si>
    <t>Was not permitted to enter Tipuj /via Jones 1 p249 /Thompson, Maya of Belize [transcription of Delgado accounts]</t>
  </si>
  <si>
    <t>E 156</t>
  </si>
  <si>
    <t>1 Aug 1677</t>
  </si>
  <si>
    <t>Bartholomew Sharpe captures Sp during missionary entrada, and possibly raids unknown number of Maya hamlets</t>
  </si>
  <si>
    <t>Friar Joseph Delgado xxx Ma guides</t>
  </si>
  <si>
    <t>Bartholomew Sharpe</t>
  </si>
  <si>
    <t xml:space="preserve">GUATEMALA,152 ff 140—45 — a 26 sep 1677 </t>
  </si>
  <si>
    <t xml:space="preserve">Bialuschewski p52—3 n53 </t>
  </si>
  <si>
    <t>Sharpe crew reconnoitred Hon coast from camp near Old, and on intercepting missionary entrada, robbed and released Sp friar but not his Ma guides /via Bialuschewski p52—3 n53, though AGI item cited could not be consulted</t>
  </si>
  <si>
    <t>Friar and xxx Ma / Friar released / xxx Ma from hamlets possibly taken</t>
  </si>
  <si>
    <t>prev Ma hamlets possibly raided / Personal property robbed</t>
  </si>
  <si>
    <t>E 157</t>
  </si>
  <si>
    <t>1 Jan 1678</t>
  </si>
  <si>
    <t>31 Dec 1678</t>
  </si>
  <si>
    <t>Rivera Quintanilla entrada</t>
  </si>
  <si>
    <t>Capt Rivera Quintanilla attempt a three-pronged entrada across rebel-held places in Yuc, during which Sergeant Major Antonio de Ayora Porras heads one prong of the entrada towards Chaclol, possibly towards Tipu</t>
  </si>
  <si>
    <t>Campeche, Chanpoton, Sahcabchen, Bacalar, Teabo, Tekax, Hopelchen, Chaclol, Tipuj [possibly]</t>
  </si>
  <si>
    <t>Gov of Yuc Antonio de Layseca Alvarado / Capt Antonio de Rivera Quentanilla / Br. Francisco López / Sergeant Major Antonio de Ayora Porras w Fray Francisco de Bolivar</t>
  </si>
  <si>
    <t>MEXICO,312 f 4v–12r [Expediente sobre misiones, 1696, with Auto de ruego a 9 ene 1696]
PATRONATO,237,R.8 f 16–22
MEXICO,248 [Méritos y servicios de Antonio de Ayora Porras]
MEXICO,920 [Probanza of Bartolomé de la Garma, 11 ago 1696, with Certificación de Don Antonio de Ayora Porras, 3 nov 1678]
ESCRIBANIA,321A [Residencia del general Don Antonio de Layseca Alvarado a 1683]</t>
  </si>
  <si>
    <t>Jones 1 p245</t>
  </si>
  <si>
    <t>Chaclol = 90 [Sp] leagues beyond [S?] Hopelchen [possibly near Tipuj] /via Jones 1 p247 /xxx</t>
  </si>
  <si>
    <t>E 158</t>
  </si>
  <si>
    <t>22 May 1679</t>
  </si>
  <si>
    <t>Board of Trade rules against logwood cutting</t>
  </si>
  <si>
    <t>Board of Trade territorial claims to logwood districts are untenable and orders Gov of Jam to discourage logging</t>
  </si>
  <si>
    <t>CO 1/43/107</t>
  </si>
  <si>
    <t>Marcus 41</t>
  </si>
  <si>
    <t>E 159</t>
  </si>
  <si>
    <t>27 May 1679</t>
  </si>
  <si>
    <t>Habeas Corpus Act</t>
  </si>
  <si>
    <t>E 160</t>
  </si>
  <si>
    <t>1 Sep 1684</t>
  </si>
  <si>
    <t>15 Oct 1684</t>
  </si>
  <si>
    <t>Paliac murders</t>
  </si>
  <si>
    <t>Party of Ma, in act of revenge occasioned by Dominican friar Joseph Delgado of Bacalar’s having whipped a Ma king, go on killing spree, which results in 4 Bacalar vecinos and 3 Franciscans dead</t>
  </si>
  <si>
    <t>Has, Paliac, Misit</t>
  </si>
  <si>
    <t>Regidor of Bacalar-at-Chunhuhub Francisco de Hariza Arruyo / Diego Martín / Francisco Nuñez / Pablo Xul / Alcalde of Yaxal Agustín Cholat</t>
  </si>
  <si>
    <t>10 t 14 Ma</t>
  </si>
  <si>
    <t>MEXICO,360 [Expediente sobre la muerte de tres religiosos, 1684–87]
MEXICO,312 f 4v–12r, 40v –57r [Expediente sobre misiones a 1696 inc Auto de ruego a 9 ene 1696]
PATRONATO,237,R.8 f 16–22</t>
  </si>
  <si>
    <t>Has = hamlet c 30 [Sp] leagues from Paliac /via Jones 1 p250
Misit = [presumably] c 8 leagues from Paliac /via Jones 1 p249
Killed = Friar Joseph Delgado, Friar Marcos de Muros /via Jones 1</t>
  </si>
  <si>
    <t>E 161</t>
  </si>
  <si>
    <t>17 Aug 1686</t>
  </si>
  <si>
    <t>28 Apr 1687</t>
  </si>
  <si>
    <t>Castillo y Toledo entrada</t>
  </si>
  <si>
    <t>Captain Juan del Castillo y Toledo charged with punishing guilty parties in Paliac murders, but Capt Castillo y Toledo rather focusses efforts on reducing Ma just north of Hondo R</t>
  </si>
  <si>
    <t>Oxkutzcab, Holpat, Chanchanha [Sacalum?], Ixpimienta or Tzucpimienta</t>
  </si>
  <si>
    <t>Gov of Yuc Bruno Tello y Guzmán / Capt Juan del Castillo y Toledo / Capt Juan Castillo del Arrúe / 129 Sp 141 Ma / Franciscan friar Francisco Centurion / Fray Sebastian Méndez</t>
  </si>
  <si>
    <t>MEXICO,924 [Méritos y servicios de Juan del Castillo y Toledo y Juan Castillo del Arrúe a 1717]</t>
  </si>
  <si>
    <t>Jones 1 p250</t>
  </si>
  <si>
    <t>Holpat = 130 leagues [S or SE] fm Oxkutzcab /Jones 1 p252</t>
  </si>
  <si>
    <t>E 162</t>
  </si>
  <si>
    <t>16 Dec 1689</t>
  </si>
  <si>
    <t>Bill of Rights</t>
  </si>
  <si>
    <t>E 163</t>
  </si>
  <si>
    <t>16 Nov 1694</t>
  </si>
  <si>
    <t>28 Feb 1695</t>
  </si>
  <si>
    <t>Milicias Campaign</t>
  </si>
  <si>
    <t>Sp surprise Fleet, after which one Yucatan militia campaign against Settlement</t>
  </si>
  <si>
    <t>Milicias Provinciales de Yucatan / Gov Roque Soberanis y Centeno</t>
  </si>
  <si>
    <t>AGN Reales cédulas vol 26 exp 27 ff 52—55v —Madrid a 16 nov 1694</t>
  </si>
  <si>
    <t>Molina v 2 356
Barke 2012 p107 n367</t>
  </si>
  <si>
    <t>Upper End inferred /via Barke 2012 p107 n367, though post-dates AGN item cited therein
Possibly 1 Frig 2 Brigs 27 Eng 5 Neg seized /v Barke 12 108, but cites AGI item referring only to Términos = MEXICO,1080,L.47 ff 79r–81r / Not included in loss tallies</t>
  </si>
  <si>
    <t>Eng loggers completely dislodged</t>
  </si>
  <si>
    <t>E 164</t>
  </si>
  <si>
    <t>1 Apr 1695</t>
  </si>
  <si>
    <t>30 Sep 1695</t>
  </si>
  <si>
    <t>Hariza y Arruyo visita</t>
  </si>
  <si>
    <t>Alcalde of Bacalar-at-Chunhuhub Captain Francisco de Hariza y Arruyo carries out a visita and reaches Tipuj, at which point he sends an embassy to Tah Itza, which was delayed by a military campaign then underway by Capt Juan Díaz de Velasco, under Audiencia of Guatemala authority, but which ultimately proved fruitful</t>
  </si>
  <si>
    <t>Bacalar-at-Chunhuhub, xxx, Zaczuz, Tipuj, Tah Itza</t>
  </si>
  <si>
    <t>Capt Francisco de Hariza y Arruyo / Mateo Uicab</t>
  </si>
  <si>
    <t>Can Ek</t>
  </si>
  <si>
    <t>PATRONATO,237,R.10 [Francisco Harizo to Gov a 7 jul 1695 / Auto by Gov a 7 sep 1695 / Gil de Azamar a Hariza / Gov a Barrios Leal a 1 dic 1695]</t>
  </si>
  <si>
    <t>Jones 1 p259
Molina v 2 350</t>
  </si>
  <si>
    <t>E 165</t>
  </si>
  <si>
    <t>15 Aug 1695</t>
  </si>
  <si>
    <t>Tipuj embassy to Mérida</t>
  </si>
  <si>
    <t>On Captain Francico de Hariza y Arruyo’s urging or orders, Tipuj sends embassy to Merida, to render obedience, confirm local elections, and request priests</t>
  </si>
  <si>
    <t>Tipuj, xxx, Merida</t>
  </si>
  <si>
    <t>Capt Francisco de Hariza y Arruyo / Pablo Gil de Azamar</t>
  </si>
  <si>
    <t>7 Tipuj residents</t>
  </si>
  <si>
    <t>PATRONATO,237,R.10 [Gov a Barrios Leal a 1 dic 1695 / Auto by Gov a 7 sep 1695]</t>
  </si>
  <si>
    <t>Jones 1 p259</t>
  </si>
  <si>
    <t>E 166</t>
  </si>
  <si>
    <t>1 Nov 1695</t>
  </si>
  <si>
    <t>26 Dec 1695</t>
  </si>
  <si>
    <t>False Itza embassy to Merida</t>
  </si>
  <si>
    <t>A Tipujan embassy from Yalain, pretending to represent Can Ek of Tah Itza, is sent to Merida, via and with help of Tipuj and Capt Hariza y Arruyo, which is well received and reciprocated by a return misión to Tah Itza via Tipuj, headed by Br. Gaspar de Güemes</t>
  </si>
  <si>
    <t>Yalain, Tipuj, Bacalar [original site], Merida</t>
  </si>
  <si>
    <t>Capt Francisco de Hariza y Arruyo / Mateo Uicab / Gov of Yuc Martín de Ursúa y Arismendi / [later] 10 secular priests inc Br. Gaspar de Güemes w 25 t 30 soldiers</t>
  </si>
  <si>
    <t>4 Tipujan residents of Yalain / 2 Tipuj translators</t>
  </si>
  <si>
    <t>PATRONATO,237,R.10 [Gov a Barrios Leal a 1 dic 1695 / Gil de Azamar a Hariza]
PATRONATO,237,R.3 [Recibimiento a 26 dic 1695]
PATRONATO,237,R.1 [Gov to Crown a 10 mar, 12 may 1696]
Villagutierre, Historia de la conquista, lib 8 cap 4 
Avedaño, Relation of Two Trips, p54
GUATEMALA,151, pieza 3 f 235–37 [Petición de Gil de Azamar a sep 1696]
ESCRIBANIA,339B, pieza 18 [Declaración del bachiller de Güemes a 29 nov 1703]</t>
  </si>
  <si>
    <t>Jones 1 p262</t>
  </si>
  <si>
    <t>The 4 residents of Yalain claimed to be Tah Itza representatives, but were later identified as Tipujans Ah Chan, Ah Chan Tan, Ah Tek, Ah Ku, at least 3 of which had previously been part of the Tipuj embassy to Merida, though they were close to residents of Yalain, whose priest-ruler, Chomax Zulu, was  "a great comrade and confidant of King Canek [of Tah Itza] ..." /via Jones 1 p264 /Avedaño / It would thus appear that Ursúa and Hariza, once having seen the symbolic and political potential of Ah Chan's connections with both Tipu and Tah Itza, and having realized the possibility of establishing Yalain as a gateway tot he Itzas, decided to recognize Chan as an emissary of Can Ek and to establish Yalain as a legitimate Spanish Indian town. They must have sent Chan and his companions back to Tipu in September with instructions to return in December as a "full-dress" ambassadorial party. /Jones 1 p264</t>
  </si>
  <si>
    <t>E 167</t>
  </si>
  <si>
    <t>13 Mar 1697</t>
  </si>
  <si>
    <t>Fall of Nojpetén</t>
  </si>
  <si>
    <t>One Yuc military campaign to conquer last non-subjugated Maya city or town in Yuc</t>
  </si>
  <si>
    <t>Merida, Campeche, Lake Peten Itza</t>
  </si>
  <si>
    <t>Gov of Yuc Martín de Ursúa y Arismendi / Pedro de Zubiaur / 130 men</t>
  </si>
  <si>
    <t>Kan Ek’ / Aj Kowoj / AjChan / Chamach Xulu</t>
  </si>
  <si>
    <t>E 168</t>
  </si>
  <si>
    <t>17 Aug 1699</t>
  </si>
  <si>
    <t>Mos raid</t>
  </si>
  <si>
    <t>Mos raid a Sp settlement, possibly marking first instance of Mos hostilities</t>
  </si>
  <si>
    <t>GUATEMALA,299 [Betancourt a Berrera a 17 ago 1699]</t>
  </si>
  <si>
    <t>Sorsby 11</t>
  </si>
  <si>
    <t>Later on c 1709 or 1710 [?], Pres of Guat Toribio de Cosio, and Obispo of Nicaragua Francisco Benito Garret, informed re. Mos–Jam alliance, inc raids on Lemoa [near Golfo Dulce], San Antonio [Sp Hon?], and river towns on Río San Juan [near Verapaz] cf Bib Real, DIG/II/2822 ff 312r–347r /v Barke 16 174 n603</t>
  </si>
  <si>
    <t>E 169</t>
  </si>
  <si>
    <t>1 Jan 1700</t>
  </si>
  <si>
    <t>30 Jun 1703</t>
  </si>
  <si>
    <t>Vecinos Campaigns</t>
  </si>
  <si>
    <t>Three Yucatan para-military campaigns over land against Settlement</t>
  </si>
  <si>
    <t>Old, New, Hondo, Zacatan</t>
  </si>
  <si>
    <t>Gov. Don Martín de Ursúa y Arizmendi / Capt. José de Aguilar y Galeano / Sp vecinos / Ma allies</t>
  </si>
  <si>
    <t>Flying Post 944 p1</t>
  </si>
  <si>
    <t>MEXICO,889 — a 8 junio 1702
MEXICO,1078,L.41 ff 231v—234v, 235v–238v, 238v–240v
ESCRIBANIA,339B, pieza 28 [Relación del Bachiller a 10 jul 1703]
MEXICO,1079,L.43 ff 108r–109r, 315r–317v
MEXICO,1078,L.42 ff 175v–177r</t>
  </si>
  <si>
    <t>Seville 1944 p69 n1
Molina v 3 p9—10
Jones 89 p334 no 8
Barke 16 145, 171</t>
  </si>
  <si>
    <t xml:space="preserve">Upper End inferred from date of one of AGI items cited
Desde que en propiedad entré a gobernar, han hecho los vecinos tres entradas por tierras de Zacatán, sin costo alguno de la Real Hacienda, como lo he representado a V.M., y que con muerte de alguna gente nuestra se logró el desalojo de ingleses que ocupaban aquel territorio al corte y comercio de palo de tinte /via Calderon 93 no 1 /MEXICO,889 -- a 8 jun 1702
Loss figures mentioned in 1705, but not known whether for offensive in Terminos or Hon /MEXICO,1079,L.43 282r–285v, 348v–350v /v Barke 16 173 / Loss tally excluded here </t>
  </si>
  <si>
    <t>bloody battles</t>
  </si>
  <si>
    <t>some t sev Eng held</t>
  </si>
  <si>
    <t>dislodged Eng fm Hon</t>
  </si>
  <si>
    <t>1 Baluarte 30 PA</t>
  </si>
  <si>
    <t>houses or huts burnt</t>
  </si>
  <si>
    <t>E 170</t>
  </si>
  <si>
    <t>1 Jan 1701</t>
  </si>
  <si>
    <t>30 Dec 1701</t>
  </si>
  <si>
    <t>Act of Settlement</t>
  </si>
  <si>
    <t>E 171</t>
  </si>
  <si>
    <t>2 Nov 1705</t>
  </si>
  <si>
    <t>Sp cruise of Hon</t>
  </si>
  <si>
    <t>Capt Archibaldo Magdonel de Narión / alférez Francisco Joseph Jiménez 2 Goletas 30 men</t>
  </si>
  <si>
    <t>MEXICO,1079,L.43 ff 457r–459r
MEXICO,1079,L.45 ff 106r–109r, 138v–139r, 326v–327v</t>
  </si>
  <si>
    <t>Barke 16 173</t>
  </si>
  <si>
    <t>E 172</t>
  </si>
  <si>
    <t>1 Jan 1707</t>
  </si>
  <si>
    <t>31 Dec 1707</t>
  </si>
  <si>
    <t>Aguilar reduction</t>
  </si>
  <si>
    <t>Capt Joseph de Aguilar reduces Tipuj to Lake Peten Itza, thereby likely marking the last Sp reduction in Hon</t>
  </si>
  <si>
    <t>Negroman, Lake Peten Itza</t>
  </si>
  <si>
    <t>Gov of Yuc Martín de Ursúa y Arismendi / Capt Joseph de Aguilar</t>
  </si>
  <si>
    <t>MEXICO,3159 [Gov of Peten, report of 1707]
MEXICO,702 [5 feb 1716]
ESCRIBANIA,339B, pieza 27 [Gov to Crown a 12 sep 1707, 24 ene 1708]</t>
  </si>
  <si>
    <t>Jones 1 p270
Gerhard 74</t>
  </si>
  <si>
    <t>Tipuans who visited Ursúa just following the Itza conquest informed him that Tipu constituted two towns [ie Tipuj, Baltok?] of about 400 persons in all—not including a small population of Muzules in the forest toward the east. /via Jones 1 p333 no 78 /PATRONATO,237,R.1,N.11</t>
  </si>
  <si>
    <t>E 173</t>
  </si>
  <si>
    <t>12 Sep 1707</t>
  </si>
  <si>
    <t>Sacking of Tipuj</t>
  </si>
  <si>
    <t>Loggers sack or assault Tipuj</t>
  </si>
  <si>
    <t>Negroman</t>
  </si>
  <si>
    <t>ESCRIBANIA,339B — a 12 sep 1707 w Real Cédula a 24 enero 1698 [No 27 ff 23r—29v]</t>
  </si>
  <si>
    <t>Jones 98 p408 n74
Offen 49</t>
  </si>
  <si>
    <t>Tipuj location /via Jones 98 xv—xvii, p285—6
[T]he Mosquito ... captures Mayan Indians from around the Yucatán Peninsula [1702-1721], some of which were seen later in Virginia and Jamaica /Offen 49, citing 41 CSPC 481, and transcriptions in Feldman 2000 Lost Shore, Forgotten Peoples p218-220 / though Mosquito hostilities in Peten = GUATEMALA,299 [Expediente sobre hostilidades y exterminio de los indios zambos, mosquitos e ingleses en Roatan a 1713—1755] / Mosquito hostilities in Hon = MEXICO,3017 [Gov to Crown a 1 ago 1729] / MEXICO,1017 [Papeles tocantes al exterminio de los ingleses del Río Walis a 1760] /via Jones 1 p335 no 13</t>
  </si>
  <si>
    <t>some Ma fm Tipuj captured as slaves</t>
  </si>
  <si>
    <t>E 174</t>
  </si>
  <si>
    <t>1 Jan 1709</t>
  </si>
  <si>
    <t>31 Dec 1710</t>
  </si>
  <si>
    <t>Guatemala Campaigns</t>
  </si>
  <si>
    <t>Two Guatemala military campaigns at least one Log work in Hon</t>
  </si>
  <si>
    <t>Mopan</t>
  </si>
  <si>
    <t>Capt. José de Aguilar y Galeano Sp soldiers</t>
  </si>
  <si>
    <t>GUATEMALA,186 — a 5 jul 1716
MEXICO,1079,L.43 porción 1 ff 102r—105r</t>
  </si>
  <si>
    <t>Jones 98 p411 n91
Barke 2012 p119 n407—8</t>
  </si>
  <si>
    <t>Peten under Audiencia de Guatemala /via Jones 98 p411 n90
Log work location suggested /via Jones 98 p411</t>
  </si>
  <si>
    <t>19 English men, 1 Eng woman, 10 slaves, 6 Natives / 18 Eng later released / later 14 Eng captured</t>
  </si>
  <si>
    <t>Flats burnt</t>
  </si>
  <si>
    <t>Ranchos burnt</t>
  </si>
  <si>
    <t>E 175</t>
  </si>
  <si>
    <t>Loggers trade arms for slaves with Maya</t>
  </si>
  <si>
    <t>Peten, Mopan or Macal</t>
  </si>
  <si>
    <t>GUATEMALA,186 — a 5 jul 1716
GUATEMALA,299 -- Real cédula a 30 abril 1714, Consulta a 5 jun 1713
MEXICO,3017 -- a 1 ago 1729
MEXICO,1017</t>
  </si>
  <si>
    <t>Jones 98 p411 n91 
Jones 89 p355 no 13</t>
  </si>
  <si>
    <t>Lower Start, Upper End inferred to match Guatemala Campaigns
AGI items 299, 3017, 1017 regard Miskito activities near Hon /via Jones 89 p355 no 13</t>
  </si>
  <si>
    <t>Ma captives traded</t>
  </si>
  <si>
    <t>E 176</t>
  </si>
  <si>
    <t>17 Apr 1713</t>
  </si>
  <si>
    <t>30 Aug 1713</t>
  </si>
  <si>
    <t>Bu Capture of Cozumel</t>
  </si>
  <si>
    <t>Buccaneers raid and burn Cozumel, after which they occupy it as base for further raids</t>
  </si>
  <si>
    <t>Molina v 3 123</t>
  </si>
  <si>
    <t>Raids eg Chubelna in 5 Ag 1713 /v Molina</t>
  </si>
  <si>
    <t>E 177</t>
  </si>
  <si>
    <t>9 Dec 1713</t>
  </si>
  <si>
    <t>Peace of Utrecht</t>
  </si>
  <si>
    <t>E 178</t>
  </si>
  <si>
    <t>1 Jan 1715</t>
  </si>
  <si>
    <t>30 Dec 1715</t>
  </si>
  <si>
    <t>Logwood introduced to Jamaica</t>
  </si>
  <si>
    <t>Logwood, likely endemic to upper mainland Yucatan, is likely first cultivated outside of this area in Jamaica</t>
  </si>
  <si>
    <t>Terminos, Jamaica</t>
  </si>
  <si>
    <t>Henry Barham</t>
  </si>
  <si>
    <t>Sloane 1725 vii
Gentleman's Magazine [London], Mar 1752, v 22, 141</t>
  </si>
  <si>
    <t>McJunkin 238
Finamore 42</t>
  </si>
  <si>
    <t>Logwood likely endemic to upper Yucatan mainland, and absent in its offshore islands eg Cozumel /McJunkin 230, 236 [though check presence of other dyewoods in Hon, WI etc esp Tortuga, Roatan]
By 1756 logwood was growing in many parts of the island [Jam], especially in low swampy grounds /via McJunkin 238 /P. Browne, Civil and Natural History of Jamaica, London 1756 p221 /E. Burke &amp; W. Burke, An Account of, London 1757 p69 /Long 1774 III p754
Logwood introduced to Bahamas c 1721, probably fm Belize /via McJunkin 239 /M. Catesby, Natural History of, London 1743 p66
Possible pre-1715 exotic cultivation of logwood in Antigua [early 1600s, though no documentary evidence of, and only noted widespread range in 1850] /via McJunkin 254 /via D. R. Harris, "The invasion of oceanic islands by alien plants,” 1962 p74, D. R. Harris, “Plants, animals, and man in the Outer Leeward Islands,” 1965 p82</t>
  </si>
  <si>
    <t>E 179</t>
  </si>
  <si>
    <t>19 Sep 1715</t>
  </si>
  <si>
    <t>Famine among Eng loggers in W Yuc</t>
  </si>
  <si>
    <t>Exodus of English loggers from W Yucatan on account of famine</t>
  </si>
  <si>
    <t>Terminos</t>
  </si>
  <si>
    <t>Boston News-Letter 596</t>
  </si>
  <si>
    <t>E 180</t>
  </si>
  <si>
    <t>7 Dec 1716</t>
  </si>
  <si>
    <t>10 Dec 1716</t>
  </si>
  <si>
    <t>Capture of Terminos</t>
  </si>
  <si>
    <t>Spanish rout English loggers in W Yucatan</t>
  </si>
  <si>
    <t>Alonso Felipe de Andrade 3 Frigs 200 men</t>
  </si>
  <si>
    <t>484 X CSPC 29</t>
  </si>
  <si>
    <t>Molina v 3 133</t>
  </si>
  <si>
    <t>Sargento mayor Alonso Felipe de Andrade
[D]e órden de la corona de España, el virey de México dispuso en Veracruz una expedicion, cuyas fuerzas de desembarco se pusieron á las órdenes del sargento mayor D. Alonso Felipe de Andrade, que se unieron en Campeche á las que en esta ciudad se organizaron con tal objeto. Reunidas las fuerzas se dirigieron á la Laguna, en donde alcanzaron una espléndida victoria el 16 de Julio de 1717, dia de la Vírgen del Cármen, de donde tomó su nombre la isla y la ciudad. /v Peniche 221
And possibly establishment of continuous settlement or retreat at St. George’s cf MEXICO,1017 [Cortaire a Rey, Mérida 4 may 1725] /v Calderon 104 n57</t>
  </si>
  <si>
    <t>E 181</t>
  </si>
  <si>
    <t>1 Jul 1717</t>
  </si>
  <si>
    <t>16 Jul 1717</t>
  </si>
  <si>
    <t>Siege of Terminos</t>
  </si>
  <si>
    <t>Loggers recently routed from Términos, with Baymen, attempt to oust recently established Sp and retake the lagoon, but are forced to retreat, during which they [raid and] burn Homhom town or hamlet</t>
  </si>
  <si>
    <t>Old, Terminos, Homhom [Catoche]</t>
  </si>
  <si>
    <t>Alonso Felipe de Andrade 42 men inc Juan Muñoz</t>
  </si>
  <si>
    <t>3 Balandras 335 men</t>
  </si>
  <si>
    <t>Lara xxx</t>
  </si>
  <si>
    <t>Peniche 221
Fenix 43, 64, 72 xxx
Molina v 3 136</t>
  </si>
  <si>
    <t>Una granada fué é caer en un almacen de paja que comenzó á incendiarse, cuyo incidente, unida á la intempestiva carga de aquellos pocos valietes [42 Sp + Andrade], dió á Andrade un nuevo triunfo que aseguró la posesion de la isla. El animoso sargento mayor murió en este combate; pero su vida costó muy cara á los piratas que fueron perseguidos hasta la orilla del mar, donde se embarcaron los pocos que quedaron para irse á unir á sus compañeros de Belice. /v Peniche 222 /Lara xxx</t>
  </si>
  <si>
    <t>some to many killed</t>
  </si>
  <si>
    <t>1 Cannon seized / Homhom town burnt</t>
  </si>
  <si>
    <t>E 182</t>
  </si>
  <si>
    <t>1 Apr 1718</t>
  </si>
  <si>
    <t>30 May 1718</t>
  </si>
  <si>
    <t>Baldwin est press at Jamaica</t>
  </si>
  <si>
    <t>James Baldwin establishes printing press on Church St., Kingston</t>
  </si>
  <si>
    <t>Cave 75 p13</t>
  </si>
  <si>
    <t>E 183</t>
  </si>
  <si>
    <t>2 Apr 1718</t>
  </si>
  <si>
    <t>Blackbeard captures sloop Adventure</t>
  </si>
  <si>
    <t>Turneffe</t>
  </si>
  <si>
    <t>Blackbeard</t>
  </si>
  <si>
    <t>Johnson 72</t>
  </si>
  <si>
    <t>impressed Harriot and his men</t>
  </si>
  <si>
    <t>took sloop Adventure</t>
  </si>
  <si>
    <t>E 184</t>
  </si>
  <si>
    <t>9 Apr 1718</t>
  </si>
  <si>
    <t>Blackbeard assaults Fleet</t>
  </si>
  <si>
    <t>Blackbeard 1 Ship 4 Sloops</t>
  </si>
  <si>
    <t>Capt Wyer</t>
  </si>
  <si>
    <t>St. James’s Evening Post 496 p1</t>
  </si>
  <si>
    <t>took Caesar 400 t ship, 4 sloops, plundered all, returned 2 sloops</t>
  </si>
  <si>
    <t>E 185</t>
  </si>
  <si>
    <t>1 Jan 1721</t>
  </si>
  <si>
    <t>31 Dec 1721</t>
  </si>
  <si>
    <t>Capture of Cape Catoche</t>
  </si>
  <si>
    <t>Spanish rout English loggers in N Yucatan</t>
  </si>
  <si>
    <t>Cape Catoche</t>
  </si>
  <si>
    <t>Juan del Castillo y Arrue</t>
  </si>
  <si>
    <t>MEXICO,1017 [Cortaire a Rey, Mérida 4 may 1725]</t>
  </si>
  <si>
    <t>Calderon 104 n57
Molina v 3 162</t>
  </si>
  <si>
    <t>Cortaire al Rey en Mérida a 4 mayo 1725. [E]l año de 1721 lo tuvieron [cortes de palo de tinta] en el Cabo de Catoche, cien leguas a barlovento del puerto de Campeche, de donde con armamentos particularer que hice, fueron expelidos, quemando y arruinando sus rancherías, por lo que pasaron al mencionado río de Valis que dista de dicho Cabo de Catoche más de 100 leguas a unirse con los otros cortadores de dicho palo que allí se mantienen y tienen este corte en aque paraje, va más de 40 años que aunque eran pocos de antiguo, por haberse pasado a otro río o parajes, que por otro nombre llaman las Cosinas, los que se hallaban en la Laguna de Términos, cuando de ella se expelieron y formó Presidio, concurren hoy todos a dicho Valis, ... /v Calderon 104 /MEXICO,1017</t>
  </si>
  <si>
    <t>E 186</t>
  </si>
  <si>
    <t>31 Dec 1722</t>
  </si>
  <si>
    <t>Magistracy and Public Meeting</t>
  </si>
  <si>
    <t>Magistracy and Public Meeting established</t>
  </si>
  <si>
    <t>MEXICO,1017 — a 26 abril 1724</t>
  </si>
  <si>
    <t>Calderon 100 no 47</t>
  </si>
  <si>
    <t>Compare pirate ship articles in Boston News-Letter, 8 Aug 1723 / esp wrt Uring 355 "the Wood-Cutters are generally a rude drunken Crew, some of which have been Pirates, and most of them Sailors” /v Finamore 69
De facto capital possibly = Barcadares /v Finamore 136 /Uring 358 /Atkins 227 /BL Add MS 39946 / Barcadares = present-day Grace Bank /Finamore 143 / though Barcadares occupation declined or ceased by mid-18th century given "preponderance of Rhenish-type stonewares and tin-oxide glazed earthenwares of probable British manufacture, along with the near complete absence of creamwares, pearlwares and whitewares” /Finamore 148
“King” or Chief Magistrate by 1722 /via Atkins 228
Declaración del llamado Juan de Oces [uno de seis prisioneros hechos en el Cayo de la Aguada] : "...y [dijo Oces] que [los ingleses en Honduras] tienen un hombre que le llaman el Gobernador, y no gobierna nada." /via Calderon 100 no 47 /MEXICO,1017 -- a 26 abr 1724</t>
  </si>
  <si>
    <t>E 187</t>
  </si>
  <si>
    <t>10 Jan 1722</t>
  </si>
  <si>
    <t>Lowther assaults ship Greyhound</t>
  </si>
  <si>
    <t>George Lowther 1 Ship 1 Sloop 80 t 90 men inc John Wakers</t>
  </si>
  <si>
    <t>Capt Benjamin Edwards of Boston / Capt Ayre of Conn. / Capt Hamilton of Jam / Christopher Atwel of Eng / Charles Harris of Lon / Henry Smith of Bos / Joseph Willis of Lon / David Lindsey of Scotland</t>
  </si>
  <si>
    <t>Compleat Set of St. James's Journals 4 p5
Evening Post [1709] 2017 p1
Weekly Journal or British Gazetteer p4 [7 Jul 1722]
Weekly Journal or Saturday's Post 263 p2</t>
  </si>
  <si>
    <t>Johnson 358</t>
  </si>
  <si>
    <t>London, July 3 [1722]. Account from Boston Gazette of May 7 [1722], viz., ... Pyrates went afterwards to Port Maho in Gulph of Montick to Careen /EP 2017
Charles Harris impressed by Capt Lowther Apr 1722 to 10 Jun 1723, when Harris was released by HMS or MW Greyhound /WJSP 263</t>
  </si>
  <si>
    <t>Greyhound men barbarously used / 5 mates tradesmen impressed</t>
  </si>
  <si>
    <t>burnt 8 w cargo in Greyhound, 1 sloop burnt, 1 taken, 1 plundered, 1 of 80 to 100 t taken, 2 brigs taken</t>
  </si>
  <si>
    <t>E 188</t>
  </si>
  <si>
    <t>1 Feb 1722</t>
  </si>
  <si>
    <t>28 Feb 1722</t>
  </si>
  <si>
    <t>Residential houses at Hon</t>
  </si>
  <si>
    <t>Yuc notes erection of habitations on coast from Cape Catoch to Bay of Hon by Eng</t>
  </si>
  <si>
    <t>Marquis de Poco Bueno</t>
  </si>
  <si>
    <t>SPF Spain, Min in Eng, 56</t>
  </si>
  <si>
    <t>Burdon 1 p66</t>
  </si>
  <si>
    <t>1722, September 3rd. Note by Marquis de Poco Bueno, Sp Min in Lon. Complains that the Sp have found on the [E] coast of Yuc "neuf bandes de coupeurs de Palo Tinta, avec des barraques ou ils faisaient leurs habitations." /via Burdon 1 p66 /SPF Spain, Min in Eng, 56
Lower Start = Complaint on 7 Apr 1722 by Marquis de Poco Bueno of erection of habitations on coast from Cape Catoche to Bay of Honduras by Eng /via Burdon 1 p66 /SPF Spain, Min in Eng, 56</t>
  </si>
  <si>
    <t>E 189</t>
  </si>
  <si>
    <t>30 Jun 1722</t>
  </si>
  <si>
    <t>30 Sep 1722</t>
  </si>
  <si>
    <t>Pirates, buccaneers or privateers raid Telchac and Sinanche</t>
  </si>
  <si>
    <t>Telchac, Sinanche</t>
  </si>
  <si>
    <t>Molina v 3 156</t>
  </si>
  <si>
    <t>E 190</t>
  </si>
  <si>
    <t>11 Feb 1723</t>
  </si>
  <si>
    <t>Barca Expeditions</t>
  </si>
  <si>
    <t>Sp privateer surprises English merchant craft with logwood, after which one Yucatan naval campaign against Fleet</t>
  </si>
  <si>
    <t>Cozumel, Old</t>
  </si>
  <si>
    <t>Capt Esteban de la Barca 2 PA 50 men</t>
  </si>
  <si>
    <t>1 frigate of 24 cannons</t>
  </si>
  <si>
    <t>MEXICO,1081,L.50 ff 178r–179v, 290r–v, 306r—308r</t>
  </si>
  <si>
    <t>Barke 12 p121 n414—15
Molina v 3 163
Barke 16 176</t>
  </si>
  <si>
    <t>Aug 1722 Buque La Trinidad seizes 1 Balandra 1 Fragata between Cozumel and Catoche / after which Capt Barca heads to Hon /v Molina</t>
  </si>
  <si>
    <t>1 woman in frigate of 24 cannon</t>
  </si>
  <si>
    <t>co of 1 frigate of 24 cannons imprisoned = 36 Eng 8 Neg</t>
  </si>
  <si>
    <t>1 frigate 1 sloop w Log / 1 frigate of 24 cannons w Log cargo seized</t>
  </si>
  <si>
    <t>E 191</t>
  </si>
  <si>
    <t>30 Aug 1722</t>
  </si>
  <si>
    <t>Anstis assaults Fleet</t>
  </si>
  <si>
    <t>Anstis</t>
  </si>
  <si>
    <t>Compleat Set of St James’s Journals 4 p5</t>
  </si>
  <si>
    <t>Johnson 339</t>
  </si>
  <si>
    <t>Revise date and loss / “Tis advised from Boston … A pirate ship and sloop … burnt 8 vessels fm Boston and all wood laid there [in Hon]” on 24 May 1722</t>
  </si>
  <si>
    <t>1 sloop co of Dursey / Dursey and 5 or 6 escaped</t>
  </si>
  <si>
    <t>1 sloop taken / 2 or 3 other vessel destroyed</t>
  </si>
  <si>
    <t>E 192</t>
  </si>
  <si>
    <t>1 Mar 1723</t>
  </si>
  <si>
    <t>30 Mar 1723</t>
  </si>
  <si>
    <t>Low’s Massacre</t>
  </si>
  <si>
    <t>Spanish flotilla or privateers surprise Fleet, after which Low and Lowther massacre them</t>
  </si>
  <si>
    <t>1 Vessel 60 men</t>
  </si>
  <si>
    <t>Edward Low c 50 men inc Nicholas Lewis</t>
  </si>
  <si>
    <t>Benjamin Wickam</t>
  </si>
  <si>
    <t>Evening Post (1709) 2017 p1
Weekly Journal or British Gazetteer xxx p11
Boston News-Letter 1007 p4
Boston News-Letter 1079 p1
Daily Post 1169 p1
British Journal 50 p3
Weekly Journal or Saturday’s Post 263 p14
Weekly Journal or Saturday’s Post 248 p9
Daily Courant 7065 p1</t>
  </si>
  <si>
    <t>Johnson 377</t>
  </si>
  <si>
    <t>There is Advice from Rhode Island, dated May the 9th [1723] ... the Baymen informed them [Capt Edward Lloyd], that about four Hours after [Sp Vess w 60 Men] the Spaniards had taken the three Vessels aforementioned; Captain Loe, and Captain Lowder, Commanders of two English Pyrate Ships, came into the Bay, and retook them, and put 53 Spaniards to the Sword, but 7 leaped over-board and swam ashore. /WJSP 248</t>
  </si>
  <si>
    <t>45 to 53 or 58 Sp, 1 mate killed / 1 Sp killed later</t>
  </si>
  <si>
    <t>6 sailors imprisoned / released later by Pir</t>
  </si>
  <si>
    <t>3 to 5 sloops w cargo taken [1 pink too, possibly] / retaken by Lowe Lowther</t>
  </si>
  <si>
    <t>E 193</t>
  </si>
  <si>
    <t>1 Feb 1724</t>
  </si>
  <si>
    <t>20 May 1724</t>
  </si>
  <si>
    <t>One Yucatan military campaign against Settlement</t>
  </si>
  <si>
    <t>Capt. Esteban de la Barca 1 Gal 1 PA 40 Sp soldiers sum 300 men 2 Paquebotes 1 Sloop</t>
  </si>
  <si>
    <t>Capt. Peyton of HMS Spencer</t>
  </si>
  <si>
    <t>Evening Post [1709] 2347 p1</t>
  </si>
  <si>
    <t>MEXICO,1081,L.50 ff 178r—179v, 290r–v, 306r–308r
MEXICO,1017 -- a 17 abril, 28 abril, 2 mayo 1724
Ashton xxx</t>
  </si>
  <si>
    <t>Barke 2012 p107 n366
Barke 2012 p121 n414—15
Calderon 100 no 49
Molina v 3 164</t>
  </si>
  <si>
    <t>Barca w 2 Paquebotes 1 Balandra 1 Galeota 2 PA 300 men /v Molina
CAPITAN PEYTON A NICOLAS RODRIGUEZ A BORDO DE H.M.S. SPENCER, EN LA BAHIA DE HONDURAS A 17-4-724. ... "... he mandado orden a los ranchos y cortes de palo que vengan, pero no han obedecido, lo que me parecía a hacerme la vela entre dos o tres días con los que tengo ya a bordo, ... " /via Calderon 100 no 49 /MEXICO,1017 -- a 17 abril 1724</t>
  </si>
  <si>
    <t>2 brig 2 sloop 1 paquebote ea w wood taken</t>
  </si>
  <si>
    <t>all Log works or huts burnt, esp in El Carnero [Barcaderos?]</t>
  </si>
  <si>
    <t>E 194</t>
  </si>
  <si>
    <t>1 May 1724</t>
  </si>
  <si>
    <t>30 May 1724</t>
  </si>
  <si>
    <t>Sp or buccaneers or privateers surprise Fleet</t>
  </si>
  <si>
    <t>Daily Post 1496 p1</t>
  </si>
  <si>
    <t>Revise category / Sp seizures</t>
  </si>
  <si>
    <t>7 or 8 sloops seized</t>
  </si>
  <si>
    <t>E 195</t>
  </si>
  <si>
    <t>1 Sep 1724</t>
  </si>
  <si>
    <t>30 Sep 1724</t>
  </si>
  <si>
    <t>Spriggs surprises Fleet</t>
  </si>
  <si>
    <t>Spriggs</t>
  </si>
  <si>
    <t>Daily Post 1520 p1</t>
  </si>
  <si>
    <t>Revise category / “some Sp Men of War … taken all Eng Vessels in Hon … = 14 vessels”</t>
  </si>
  <si>
    <t>14 ships seized</t>
  </si>
  <si>
    <t>E 196</t>
  </si>
  <si>
    <t>Shipton and Spriggs assault Fleet, after which HMS Diamond engages</t>
  </si>
  <si>
    <t>Shipton Spriggs 85 men</t>
  </si>
  <si>
    <t>HMS Diamond</t>
  </si>
  <si>
    <t>Boston News-Letter 1089 p2
American Weekly Mercury 265 p3</t>
  </si>
  <si>
    <t>6 Pir killed, 5 or 6 more mortally wounded</t>
  </si>
  <si>
    <t>min 1 sloop co impressed</t>
  </si>
  <si>
    <t>10 or 12 vessels taken / then liberated by Eng</t>
  </si>
  <si>
    <t>E 197</t>
  </si>
  <si>
    <t>23 Dec 1724</t>
  </si>
  <si>
    <t>Shipton and Spriggs assault Fleet or ship John and Mary</t>
  </si>
  <si>
    <t>Shipton 1 PA 10 white men 3 t 4 Neg inc pressed Nicholas Simmons, pressed Jonathan Barlow</t>
  </si>
  <si>
    <t>Capt Glen / Matthew Perry / Ebenezer Kent</t>
  </si>
  <si>
    <t>Daily Courant 7351 p1</t>
  </si>
  <si>
    <t>Jameson doc no 125</t>
  </si>
  <si>
    <t>Newport in RI 5 Feb 1725. ... Consort [in Ratan, of Shipton] Capt Sprigs the Pyrae was in a Ship of 22 great Guns, and about 90 Men, having five Vessels with them that they took at the Bay as their Prizes. ... /DC 7351</t>
  </si>
  <si>
    <t>1 Pir killed, 1 [likely] mortally wounded</t>
  </si>
  <si>
    <t>some Bay prisoners at Carthagena &lt; 3 Jun 20</t>
  </si>
  <si>
    <t>1 ship John and Mary taken / retaken by impressed mates / 5 had been prev taken</t>
  </si>
  <si>
    <t>E 198</t>
  </si>
  <si>
    <t>1 Jan 1725</t>
  </si>
  <si>
    <t>30 Dec 1725</t>
  </si>
  <si>
    <t>Logwood introduced to Bahamas</t>
  </si>
  <si>
    <t>Logwood first cultivated outside upper mainland Yuc and Jamaica in Bahamas</t>
  </si>
  <si>
    <t>Hon, Bahamas</t>
  </si>
  <si>
    <t>Mr. Spatches</t>
  </si>
  <si>
    <t>Catesby 2 183</t>
  </si>
  <si>
    <t>Finamore 44
McJunkin xxx</t>
  </si>
  <si>
    <t>E 199</t>
  </si>
  <si>
    <t>31 Dec 1725</t>
  </si>
  <si>
    <t>William Pitt at Hon</t>
  </si>
  <si>
    <t>William Pitt arrives in Hon fm Bermuda</t>
  </si>
  <si>
    <t>William Pitt</t>
  </si>
  <si>
    <t>Offen 56 no 8 = Jarvis 2010 p228, 555</t>
  </si>
  <si>
    <t>E 200</t>
  </si>
  <si>
    <t>1 Feb 1725</t>
  </si>
  <si>
    <t>Mist’s Weekly Journal 2 p2</t>
  </si>
  <si>
    <t>Acct from Jam 2 Mar 1725. ... that his [Sprigg's] Consort Shipton, who commanded a large Sloop of 12 Guns and 70 Men, was cast away on the Florida Shore, where the Indians took them all except Shipton and 12 more, who escap'd in a Canoe : The Indians eat 16 of them, and the rest they carry'd to Havana : that the Diamond Man of War hath taken the Pyrate Canoe, with 4 Negroes, and one white Man, and about 3000l. but Shipton and the rest again escap'd. /MWJ 2</t>
  </si>
  <si>
    <t>1 captain impressed</t>
  </si>
  <si>
    <t>taken 16 sail, burnt 1 [rest returned?]</t>
  </si>
  <si>
    <t>E 201</t>
  </si>
  <si>
    <t>5 Apr 1725</t>
  </si>
  <si>
    <t>HMS Diamond seizes Sp privateer</t>
  </si>
  <si>
    <t>Sp Priv Frig under Juan Antonio Díaz de la Rabia</t>
  </si>
  <si>
    <t>American Weekly Mercury 305 p3</t>
  </si>
  <si>
    <t>Sp privateering frigate seized</t>
  </si>
  <si>
    <t>E 202</t>
  </si>
  <si>
    <t>11 Nov 1725</t>
  </si>
  <si>
    <t>30 Apr 1726</t>
  </si>
  <si>
    <t>Rodriguez Expedition</t>
  </si>
  <si>
    <t>Cayo de Cocos, Old</t>
  </si>
  <si>
    <t>Commander Nicolás Rodriguez Capt José Marqués w &gt; 40 men [Guardacostas likely] inc. impressed Pir</t>
  </si>
  <si>
    <t>Capt. Peyton or Payton</t>
  </si>
  <si>
    <t>MEXICO,1081,L.50 ff 345r—346r</t>
  </si>
  <si>
    <t>Barke 2012 p121 n416</t>
  </si>
  <si>
    <t>6 imprisoned at Old</t>
  </si>
  <si>
    <t>Baymen and Neg fled to woods</t>
  </si>
  <si>
    <t>some avg sized crafts / 1 brig w Prov</t>
  </si>
  <si>
    <t>all Log works or huts burnt for 14 [Sp] leguas</t>
  </si>
  <si>
    <t>E 203</t>
  </si>
  <si>
    <t>22 Feb 1726</t>
  </si>
  <si>
    <t>22 Apr 1726</t>
  </si>
  <si>
    <t>Torres Expedition</t>
  </si>
  <si>
    <t>One attempted Yucatan military campaign against Settlement</t>
  </si>
  <si>
    <t>Campeche, Veracruz, Cozumel, Isla Mujeres</t>
  </si>
  <si>
    <t>Capt Rodrigo de Torres / Capt José Antonio de Herrera / Nicolás Rodríguez / José Márquez 300 men 1 Balandra 2 Pailebotes sev PA</t>
  </si>
  <si>
    <t>Capt George Randel Boston</t>
  </si>
  <si>
    <t>MEXICO,1017 [Superior Gobierno.—1726.—Testimonio ... de Valis]
MEXICO,1081,L.50 ff 345r–346r 
AGN Mex, Reales cédulas, v 45, 4111, 153, exp. 153, [RC a 5 nov 1726]</t>
  </si>
  <si>
    <t>Calderon 111
Molina v 3 174
Barke 16 177</t>
  </si>
  <si>
    <t>Schooner George, Capt Richard Randell, of Boston seized /v Molina v 3
Campeche flotilla ordered to reconnoitre New R after Expedition by Capt Torres /v Molina v 3 177</t>
  </si>
  <si>
    <t>1 schooner crew</t>
  </si>
  <si>
    <t>1 schooner w Prov seized</t>
  </si>
  <si>
    <t>E 204</t>
  </si>
  <si>
    <t>2 May 1726</t>
  </si>
  <si>
    <t>31 Dec 1726</t>
  </si>
  <si>
    <t>Güelle Survey</t>
  </si>
  <si>
    <t>Alexander Joseph de Guelle charts Settlement for Gov of Yucatan Antonio de Figueroa y Silva</t>
  </si>
  <si>
    <t>Old, New, Hondo</t>
  </si>
  <si>
    <t>Gov of Yuc Antonio de Figueroa y Silva / Alexander Joseph de Guelle</t>
  </si>
  <si>
    <t>EST, 7607, 17 [Diario y relación de Güelles a Bacalar a 28 junio 1726]
MPD, 4, 24</t>
  </si>
  <si>
    <t>Barke 2012 p122 = xxx
Gerhard 74
Cervera 2
Antochiw 7</t>
  </si>
  <si>
    <t>“Plato de la Provincia de Yucathan, su Capital la Ciu.d de Merida ... Laguna de Terminos y Peten Ytza” = Improved version of 1726 map likely made or completed in detail 1733 /Antochiw 7–8 / Not found in AGS MPD
AGI Sp maps = Hon 1604 MP-GUATEMALA,3 / Hondo 1746 MP-MEXICO,156 / Hon 1764 MP-MEXICO,198 / Hon 1770 MP-GUATEMALA,191 / Hon 1776 MP-GUATEMALA,222, MP-GUATEMALA,223, MP-GUATEMALA,231 / Hon 1777 MP-GUATEMALA,231 / HON 1783 MP-GUATEMALA,297, MP-GUATEMALA,314 / Hon 1785 MP-MEXICO,399 / Old 1790 MP-MEXICO,732 / Hon 1798 MP-MEXICO,550 / Hon 1806 MP-MEXICO,495, MP-MEXICO,496 / Hon 1809 MP-MEXICO,756 / Old 1815 MP-GUATEMALA,277, MP-GUATEMALA,277BIS
AGS Sp maps = Hon 1726 MPD, 04, 024 Link: http://www.mcu.es/ccbae/es/consulta/registro.cmd?id=176686 / Hon 1777 MPD, 01, 002 / Hon 1783 MPD, 04, 002, MPD, 06, 110 / Hon 1785 MPD, 18, 020 / Hon 1798 MPD, 14, 007, MPD, 14, 008</t>
  </si>
  <si>
    <t>E 205</t>
  </si>
  <si>
    <t>1 Oct 1726</t>
  </si>
  <si>
    <t>30 Jun 1727</t>
  </si>
  <si>
    <t>Christ Church Grant</t>
  </si>
  <si>
    <t>Baymen subscribe for a pew, ie the Bay Pew, at Christ Church in Boston, possibly marking first instance of charity by Hon</t>
  </si>
  <si>
    <t>Old, New, Boston</t>
  </si>
  <si>
    <t>Rev Timothy Cutler / Samuel Weekes / Capt Nicholas Winkley</t>
  </si>
  <si>
    <t>Capt William Harris / Dr. Reed / Andrew Woodbury / Capt Thomas</t>
  </si>
  <si>
    <t>Christ Church = Old North Church, 193 Salem St., Boston, Mass., USA
Spring 1727, 26 Baymen in Old give 50 tons Log, "being given with a free good will &amp; Pious designe for helping to Carry on Compleat &amp; finishing a Church in Boston in New England” / &gt; 40 Baymen in New R give additional 107 tons Log</t>
  </si>
  <si>
    <t>E 206</t>
  </si>
  <si>
    <t>1 Jan 1727</t>
  </si>
  <si>
    <t>30 Dec 1727</t>
  </si>
  <si>
    <t>Bacalar re-est</t>
  </si>
  <si>
    <t>Sp resettle Bacalar as a military post</t>
  </si>
  <si>
    <t>MEXICO,3017 [12 may, 2 ago 1729]</t>
  </si>
  <si>
    <t>Gerhard 15, 71
Barke 16 188</t>
  </si>
  <si>
    <t>E 207</t>
  </si>
  <si>
    <t>30 Jan 1727</t>
  </si>
  <si>
    <t>Raid of Ascensión</t>
  </si>
  <si>
    <t>Baymen and Miskito allies raid at least three Ma towns or hamlets in Bahía de Ascensión, possibly marking first para-military expedition from Hon by Baymen</t>
  </si>
  <si>
    <t>Old, Chunhuhub, Telá, Tihosuco</t>
  </si>
  <si>
    <t>Don Antonio de Figueroa y Silva</t>
  </si>
  <si>
    <t>many sm craft fm Old R / 100s Mos allies</t>
  </si>
  <si>
    <t>AGN Mex, Historia, vol 57 cuaderno 2 — Yucatán a 12 sep 1734
CO 123/1 f 76v</t>
  </si>
  <si>
    <t>Barke 2012 p124 n425
Offen 49
Ancona v 2 415
Molina v 3 184</t>
  </si>
  <si>
    <t>During a successful raid at Bacalar on the Yucatán Peninsula in 1727, however, the Mosquito acquired small pox that spread throughout the Mosquitia uon their return, killing about half the population ... , and henceforth the Mosquito directed their long-distance sea voyages exclusively to the south. /Offen 49</t>
  </si>
  <si>
    <t>min 2 Ma imprisoned [likely more] for servitude [?]</t>
  </si>
  <si>
    <t>Baymen Ma sacked towns or villages Chunhuhu, Tela fm coast up to Tihosuco</t>
  </si>
  <si>
    <t>E 208</t>
  </si>
  <si>
    <t>1 Nov 1728</t>
  </si>
  <si>
    <t>30 Nov 1728</t>
  </si>
  <si>
    <t>Daily Journal 2504 p1</t>
  </si>
  <si>
    <t>taken 6 ships, sloops</t>
  </si>
  <si>
    <t>E 209</t>
  </si>
  <si>
    <t>1 Feb 1729</t>
  </si>
  <si>
    <t>28 Feb 1729</t>
  </si>
  <si>
    <t>Daily Journal 2600 p3</t>
  </si>
  <si>
    <t>Boston in New England, March 29. ... lately taken in the Bay of Honduras, by a Profess'd Pirate and a Spaniard joined in Concert; ... /DJ 2600</t>
  </si>
  <si>
    <t>sev ships taken inc William and Elizabeth, Kidder</t>
  </si>
  <si>
    <t>E 210</t>
  </si>
  <si>
    <t>10 Apr 1729</t>
  </si>
  <si>
    <t>9 Jun 1729</t>
  </si>
  <si>
    <t>Figueroa y Silva Expedition</t>
  </si>
  <si>
    <t>One Yucatan infantry campaign against Settlent</t>
  </si>
  <si>
    <t>New, Hondo, Cayo Negro</t>
  </si>
  <si>
    <t>Capt Alonso de Figueroa y Silva 25 infantry</t>
  </si>
  <si>
    <t>London Journal (1720) 532 p5</t>
  </si>
  <si>
    <t>AGN Mex, Historia, vol 57 cuaderno 2 — Yucatán a 12 sep 1734
MEXICO,3017 [Figueroa a Rey a 21 ago 1729]
MEXICO,3017 [Ostilidad executada contra los Ingleses ...]
MEXICO,3099 xxx</t>
  </si>
  <si>
    <t>Barke 12 p124 n425
Calderon 118, Lam IX
Molina v 3 184
Barke 16 177</t>
  </si>
  <si>
    <t>Figueroa y Silva campaign = 11 month campaign in two bouts = first 34 Ranchos 245 Pilas 6 Vessels 50 Flats 4 Neg / later 16 Ranchos 108 Pilas 2 Vessels 45 Flats 20 Eng 2 Ma 19 Neg /v Barke 12 124 /AGN Mex Hist v 57 / 700 men for first or second Figueroa y Silva Expedition given by Molina v 3 184
Lam IX = http://simurg.bibliotecas.csic.es/viewer/image/CSIC000048031/336/
For MEXICO,3017, Assume Vessels = Valandras, bergantines, fragatas, lanchones / Flats = Bongos, piraguas, botes, doris
Las lluvias han sido tan Copiosas que han impedido la Expedission del Rio de Valis haviendo hecho suspender la obra de la fortaleza; y p.r que la gente conserve los bastim.tos que con tanta dificultad se conduzen a este Paraxe se ha resuelto buelva el Armam.to á Campeche dexando en esta Lag.na las sufic.tes Piraguas: p.ra q. en pasando las aguas, se proziga à Valis, que es lo ultimo que les queda; pues el Rio nuebo y el Hondo que llaman Vacalas: se hallan exterminados. Todos los quese han huido de los Ranchos se tiene p.r sin duda perezeran à la inclem.a de los [illegible] y flexas. /v Calderon /MEXICO,3017
Boston in New-England, Aug 18 [1729]. Two Sloops are arrived from the Bay of Honduras, with News, that the Spaniards have been again among them in the New River, taken all the Vessels they found, burnt all their Boats, and about 12 to 16,000 Tons o fWood, being almost all that was brought down the River to be Shipped; and it is said they are about Building a Fort at the Mouth of it, to hinder the English Trade; and hat they carried off about 30 White Men.—The Musketo Indians have lately destroy'd several Spanish Towns. /LJ 532</t>
  </si>
  <si>
    <t xml:space="preserve">31 Eng 4 Neg </t>
  </si>
  <si>
    <t>15 Vessels 72 Flats</t>
  </si>
  <si>
    <t>34 Ranchos burnt / 262 Pilas of Log destroyed / 800 toneladas Log</t>
  </si>
  <si>
    <t>E 211</t>
  </si>
  <si>
    <t>1 Jun 1729</t>
  </si>
  <si>
    <t>30 Jun 1729</t>
  </si>
  <si>
    <t>Yucatan flotilla enforces evacuation, inc fort built at Old R mouth</t>
  </si>
  <si>
    <t>2 Sloops Havannah 2 Sloops Campeachy 16 PA</t>
  </si>
  <si>
    <t>Daily Journal 3548 p3
Universal Spectator and Weekly Journal 198 p3</t>
  </si>
  <si>
    <t>MEXICO,892 Exp 4, Petición 11774, Rollo 3, Tira 35 [Real cédula a 7 ago 1736]
AGN Mex, Historia, v 57, cuaderno 2 [Autos ... a 12 sep 1734]</t>
  </si>
  <si>
    <t>Barke 12 124</t>
  </si>
  <si>
    <t>Dated after second Figueroa y Silva Expedition by Barke 12 124 
Evacuees included c 90 Neg slaves and c 6 whites, headed by William Pitt, refuged and thereafter at Black R among Miskitu allies /via Offen 40 /NAS, GD461/101, ca 1797 -- James Lawrie
Sp build fort at mouth of Old R "de cuatro medios baluartes de fajina y tablazón de 35 brazos de lado" /v Barke 16 191 /AGN Mex, v 57, cuaderno 2, exp 5 [Autos ... Mérida a 14 sep 1733]</t>
  </si>
  <si>
    <t>by 31 Jan 31 / evac fm &lt; Jun 29 to 20 Oct 35</t>
  </si>
  <si>
    <t>E 212</t>
  </si>
  <si>
    <t>Treaty of Seville</t>
  </si>
  <si>
    <t>Inc negotiations regarding logwood cutters</t>
  </si>
  <si>
    <t>Joseph Patiño / Juan Bautista de Orendáin y Azpilicueta</t>
  </si>
  <si>
    <t>Benjamin Keene / William Stanhope</t>
  </si>
  <si>
    <t>Marcus 49–51</t>
  </si>
  <si>
    <t>E 213</t>
  </si>
  <si>
    <t>1 Feb 1730</t>
  </si>
  <si>
    <t>28 Feb 1730</t>
  </si>
  <si>
    <t>Sp surprise Fleet, after which Capt. Burrows and Baymen engage</t>
  </si>
  <si>
    <t>Capt. Burrows</t>
  </si>
  <si>
    <t>Daily Journal 2996 p4</t>
  </si>
  <si>
    <t>taken sev vessels / 1 brig afterwards taken</t>
  </si>
  <si>
    <t>E 214</t>
  </si>
  <si>
    <t>1 Jun 1730</t>
  </si>
  <si>
    <t>30 Jun 1730</t>
  </si>
  <si>
    <t>Capt Alonso de Figueroa y Silva</t>
  </si>
  <si>
    <t>AGN Mex, Historia, vol 57 cuaderno 2 — Yucatán a 12 sep 1734
AGN Mex, Historia, v 57, cuaderno 2, exp. 5 [Autos ... Mérida a 14 sep 1733]
AGN Mex, Reales Cédulas, vol 59 [Salcedo a Corona a 27 ene 1739]
Lara xxx</t>
  </si>
  <si>
    <t>Barke 2012 p124 n427
Calderon 119
Molina, v 3, 184–187, 194
Ancona v 2 418
Peniche 222
Barke 16 190–191</t>
  </si>
  <si>
    <t>Date: Peniche dates campaign to 1727–1729, after Lara xxx and Fenix xxx, while Gov of Yucatan Manuel Salcedo dates to 1733 /v Peniche 225 fn 11 /AGN Mex, Reales Cédulas, v 59 [Salcedo a Corona a 27 ene 1739] / Dated c 3 months after first Figueroa y Silva Expedition by Barke 12 124 / Battle dated 21 Feb 1733 by Molina v 3 184 / 700 men for first or second Figueroa y Silva Expedition given by Molina v 3 184
45 Eng imprisoned /v Molina v 3 194
Eng ambassador in Madrid complained "muchos súbditos de SMB" killed or had property destroyed /v Peniche 226, citing Fenix xxx
Compare 1700–1703 Gov of Yuc Alvaro Rivaguda informed naval campaign into Hon waters "no era posible porque eran desconocidos aquellos lugares y estaban llenos de arrecifes y cayos que hacian peligrosa la entrada al rio [Old R]" /v Peniche 220 citing Fenix xxx / Figueroa "pasó á Campeche [after Raid of Asencion], en donde armó y equipó una multitud de embarcaciones menores que puso al mando de un marino inteligente y valeroso,” presumed to have discovered or known passage through Barrier Reef into Bay of Chetumal during 1727–1733, since 700 infantry completed Bacalar—Old R journey on this flotilla /v Peniche 223–224
Capt Figueroa y Silva dies from illness on 10 Aug 1733 near Chunhuhub /v Calderon /MEXICO,3017 [Villalobos a Rey a 19 ago 1733]
[Capt Figuero y Silva reaches point few Sp leagues north of mouth of Old R, from Chetumal] con la fortuna de haber podido pasar su desembarque completamente inadvertido de una goletilla pirata que cruzaba por aquellas costasn en observación /Molina v 3 184</t>
  </si>
  <si>
    <t>sev Baymen, Neg or Mos allies</t>
  </si>
  <si>
    <t>66 Eng men 5 Eng women 10 Neg</t>
  </si>
  <si>
    <t>all Craft seized inc 3 Frig 1 Balandra w cargo [cargo = valor 11,687 pesos]</t>
  </si>
  <si>
    <t>all ranchos, log burnt</t>
  </si>
  <si>
    <t>E 215</t>
  </si>
  <si>
    <t>1 Jan 1731</t>
  </si>
  <si>
    <t>30 Jan 1731</t>
  </si>
  <si>
    <t>Sp surprise Fleet</t>
  </si>
  <si>
    <t>GC 80 men</t>
  </si>
  <si>
    <t>Capt. John Young NY</t>
  </si>
  <si>
    <t>Daily Journal 3221 p1
Daily Journal 3229 p3</t>
  </si>
  <si>
    <t>Frances, and sev other ships and sloops taken = min 5</t>
  </si>
  <si>
    <t>E 216</t>
  </si>
  <si>
    <t>24 Mar 1731</t>
  </si>
  <si>
    <t>Sp surprise ship John and Jane, after which they engage</t>
  </si>
  <si>
    <t>GC Pedro Polis 60 men</t>
  </si>
  <si>
    <t>Capt. Ed. Burt 30 men</t>
  </si>
  <si>
    <t>Daily Journal 3345 p3
Country Journal or The Craftsman 277 p2</t>
  </si>
  <si>
    <t>2 killed</t>
  </si>
  <si>
    <t>9 men imprisoned</t>
  </si>
  <si>
    <t>John and Jane taken</t>
  </si>
  <si>
    <t>E 217</t>
  </si>
  <si>
    <t>28 Jun 1731</t>
  </si>
  <si>
    <t>Sp surprise Fleet or ship under Capt. Groves</t>
  </si>
  <si>
    <t>Sloop 25 men</t>
  </si>
  <si>
    <t>Roger Groves NY 30 to 40 men</t>
  </si>
  <si>
    <t>New-England Weekly Journal CCXXVII p2
Boston News-Letter 1435 p2</t>
  </si>
  <si>
    <t>1 fine ship taken / great many vessels taken since Jan 31 … but two ships of force have escaped</t>
  </si>
  <si>
    <t>E 218</t>
  </si>
  <si>
    <t>1 Aug 1731</t>
  </si>
  <si>
    <t>30 Aug 1731</t>
  </si>
  <si>
    <t>PA [Petty Augers]</t>
  </si>
  <si>
    <t>London Evening Post 614 p1</t>
  </si>
  <si>
    <t>4 vessels taken</t>
  </si>
  <si>
    <t>E 219</t>
  </si>
  <si>
    <t>1 May 1732</t>
  </si>
  <si>
    <t>30 May 1732</t>
  </si>
  <si>
    <t>Capt. Wickham etc.</t>
  </si>
  <si>
    <t>Universal Spectator and Weekly Journal 198 p3</t>
  </si>
  <si>
    <t>8 taken</t>
  </si>
  <si>
    <t>E 220</t>
  </si>
  <si>
    <t>1 Aug 1732</t>
  </si>
  <si>
    <t>30 Aug 1732</t>
  </si>
  <si>
    <t>Sp or buccaneers or privateers surprise Fleet or brigantine David</t>
  </si>
  <si>
    <t>Capt. Knox</t>
  </si>
  <si>
    <t>Daily Journal 3666 p2</t>
  </si>
  <si>
    <t>min 1 brig David taken</t>
  </si>
  <si>
    <t>E 221</t>
  </si>
  <si>
    <t>26 May 1733</t>
  </si>
  <si>
    <t>Flying shuttle</t>
  </si>
  <si>
    <t>John Kay receives patent no. 542 for "New Engine of Machine for Opening and Dressing Wool”</t>
  </si>
  <si>
    <t>John Kay</t>
  </si>
  <si>
    <t>E 222</t>
  </si>
  <si>
    <t>26 Jan 1734</t>
  </si>
  <si>
    <t>Female Neg slaves at Hon</t>
  </si>
  <si>
    <t>Female negro slaves present in Settlement</t>
  </si>
  <si>
    <t>MEXICO,3099 exp 1 ff 1r—9v</t>
  </si>
  <si>
    <t>Barke 2012 p123 n422</t>
  </si>
  <si>
    <t>E 223</t>
  </si>
  <si>
    <t>Sp embassy to Hon</t>
  </si>
  <si>
    <t>Gov of Yucatan offers legal logging near Campeche to loggers in Settlement via embassy of English woman “de clara capacidad” previously imprisoned, which 25 loggers accept and move with their slaves</t>
  </si>
  <si>
    <t>Merida, Old</t>
  </si>
  <si>
    <t>E 224</t>
  </si>
  <si>
    <t>30 Mar 1734</t>
  </si>
  <si>
    <t>One Yucatan naval campaign against Settlement</t>
  </si>
  <si>
    <t>Gov Juan Francisco Fernández de Sabariego 1 Goleta 143 men</t>
  </si>
  <si>
    <t>Antochiw 7
Ancona, v 2, 422–424
Molina v 3 194</t>
  </si>
  <si>
    <t>28 Eng prisoners given in Molina v 3 194</t>
  </si>
  <si>
    <t>128 Eng crew</t>
  </si>
  <si>
    <t>4 Balandras w cargo [cargo = valor 2,205 pesos]</t>
  </si>
  <si>
    <t>E 225</t>
  </si>
  <si>
    <t>1 Sep 1734</t>
  </si>
  <si>
    <t>30 Sep 1734</t>
  </si>
  <si>
    <t>Sp or buccaneers or privateers surprise Fleet or unknown sloop</t>
  </si>
  <si>
    <t>New-York Weekly Journal LIV p3</t>
  </si>
  <si>
    <t>Possibly privateer Capt Pedro Jácome Podio 1 Balandra 76 men, set of 19 Jul 1734 fm Campeche /v Molina v 3 195</t>
  </si>
  <si>
    <t>1 sloop taken min</t>
  </si>
  <si>
    <t>E 226</t>
  </si>
  <si>
    <t>28 Sep 1734</t>
  </si>
  <si>
    <t>Sp surprise Fleet, after which they engage</t>
  </si>
  <si>
    <t>3 PA / Priv 120 men 2 PA 2 Sloops</t>
  </si>
  <si>
    <t>Capt. Dursey RI</t>
  </si>
  <si>
    <t>New-York Weekly Journal LXVIII p4</t>
  </si>
  <si>
    <t>1 taken, then liberated / 1 prev taken, then liberated / 1 Flat prey taken, then liberated</t>
  </si>
  <si>
    <t>E 227</t>
  </si>
  <si>
    <t>1 Oct 1734</t>
  </si>
  <si>
    <t>30 Oct 1734</t>
  </si>
  <si>
    <t>Miskito Raids</t>
  </si>
  <si>
    <t>Mos allies, possibly with Baymen’s aid, raid unknown number of Sp or Ma towns or hamlets in Peten or Sp Hon or N Yuc</t>
  </si>
  <si>
    <t>Mos allies</t>
  </si>
  <si>
    <t>MEXICO,1083,L.54 ff 493v—496r</t>
  </si>
  <si>
    <t>Barke 2012 p125 n431</t>
  </si>
  <si>
    <t>Sp ambassador in London in 1734, Conde de Montijo, accused Eng in Jam of instigating Mos incursions and protecting raiders in exchange for slaves furnished by the Indians. They had even carried off an entire Indian nation from the province of Campeche. /via Sorsby 11 /CO 324/36 f 490</t>
  </si>
  <si>
    <t>xxx Ma Sp prisoners taken</t>
  </si>
  <si>
    <t>xxx towns or hamlets sacked</t>
  </si>
  <si>
    <t>E 228</t>
  </si>
  <si>
    <t>1 Nov 1734</t>
  </si>
  <si>
    <t>30 Nov 1734</t>
  </si>
  <si>
    <t>Sp or buccaneers or privateers surprise unknown fly boat</t>
  </si>
  <si>
    <t>1 lg loaded fly boat burnt</t>
  </si>
  <si>
    <t>E 229</t>
  </si>
  <si>
    <t>1 Oct 1735</t>
  </si>
  <si>
    <t>30 Oct 1735</t>
  </si>
  <si>
    <t>2 PA</t>
  </si>
  <si>
    <t>Col. Cranston RI</t>
  </si>
  <si>
    <t>New-York Weekly Journal CXI p3</t>
  </si>
  <si>
    <t>4 taken / 3 then liberated</t>
  </si>
  <si>
    <t>E 230</t>
  </si>
  <si>
    <t>1 Mar 1736</t>
  </si>
  <si>
    <t>30 Mar 1736</t>
  </si>
  <si>
    <t>Sp surprise Fleet or vice versa, and an engagement or skirmish occurs</t>
  </si>
  <si>
    <t>London Evening Post 1338 p2
Boston Evening-Post 81 p2</t>
  </si>
  <si>
    <t>Newport, Rhode Island. Feb. 21. ... A Sloop was seized there said to be taken from the English by the Spaniards some Time since in the Bay of Honduras, putting into Charstown (for Necessaries) and the Men all confined. /BEP 81
They write from Honduras, by the Way of Rhode Island, that a small Sloop belonging to Jamaica had lately taken on that Coast a Spanish Sloop, after having kill'd eight Spaniards in the Engagement; that the rest of the Crew were made Prisoners, one of whom proving a remarkable Man, and had been nine Years a Pilot amongst them, they immediately took his Head from his Shoulders, and sent it as a Present to Jamaica. The same Letters add, that Capt. Woodberry, who was lately taken by the Spaniards, having been with them some Time, rose upon them and kill'd several and made his Escape. His Vessel during his Confinement was cast away. /LEP 1338</t>
  </si>
  <si>
    <t xml:space="preserve">1 pilot beheaded 8 killed </t>
  </si>
  <si>
    <t>all crew imprisoned</t>
  </si>
  <si>
    <t>1 sm sloop of Jam taken</t>
  </si>
  <si>
    <t>E 231</t>
  </si>
  <si>
    <t>19 Jan 1737</t>
  </si>
  <si>
    <t>MEXICO,3099 exp 3 ff 40r—65r — a 19 sep 1737</t>
  </si>
  <si>
    <t>Barke 16 p56—7 n190</t>
  </si>
  <si>
    <t>Possibly expedition or flotilla sent fm Campeche in 1737 by Alcalde Nicolás Mechano /v Molina v 3 198–199</t>
  </si>
  <si>
    <t>6 Eng 3 Neg imprisoned</t>
  </si>
  <si>
    <t>15 Craft + sev Flats + sev sm Craft</t>
  </si>
  <si>
    <t>E 232</t>
  </si>
  <si>
    <t>26 Apr 1737</t>
  </si>
  <si>
    <t>[possibly] Gov. Don Manuel Salcedo</t>
  </si>
  <si>
    <t>New-York Weekly Journal 203 p3
New-York Weekly Journal 205 p2</t>
  </si>
  <si>
    <t>taken a sloop or two [min] = 6 or 7 smaller vessels taken / 1 sloop deserted in fight, taken</t>
  </si>
  <si>
    <t>burnt abundance of wood landed at cayes</t>
  </si>
  <si>
    <t>E 233</t>
  </si>
  <si>
    <t>Outbreak of unknown cause or nature spreads among Baymen and Fleet</t>
  </si>
  <si>
    <t>St. George’s, Old</t>
  </si>
  <si>
    <t>New-York Weekly Journal 203 p3</t>
  </si>
  <si>
    <t>Upper End assumed = end of wet season</t>
  </si>
  <si>
    <t>abundance of Baymen have died, as well as those of Fleet</t>
  </si>
  <si>
    <t>E 234</t>
  </si>
  <si>
    <t>18 Jan 1738</t>
  </si>
  <si>
    <t>2 or 3 PA</t>
  </si>
  <si>
    <t>Capt. Watlins</t>
  </si>
  <si>
    <t>Boston News-Letter 1774 p2</t>
  </si>
  <si>
    <t>1 sloop taken / then released</t>
  </si>
  <si>
    <t>E 235</t>
  </si>
  <si>
    <t>3 Feb 1738</t>
  </si>
  <si>
    <t>Torrington Manumission</t>
  </si>
  <si>
    <t>First manumission on record, aboard Ship Torrington</t>
  </si>
  <si>
    <t>MSR 3 Feb 1737</t>
  </si>
  <si>
    <t>Burdon I p69</t>
  </si>
  <si>
    <t>E 236</t>
  </si>
  <si>
    <t>1 Apr 1738</t>
  </si>
  <si>
    <t>30 Apr 1738</t>
  </si>
  <si>
    <t>3 lg PA</t>
  </si>
  <si>
    <t>1 Sloop</t>
  </si>
  <si>
    <t>Daily Gazetteer 922 p1</t>
  </si>
  <si>
    <t>E 237</t>
  </si>
  <si>
    <t>1 May 1738</t>
  </si>
  <si>
    <t>30 May 1738</t>
  </si>
  <si>
    <t>Mos assault Sp Hon</t>
  </si>
  <si>
    <t>Mos assault Sp town Catacamas [near Comayagua]</t>
  </si>
  <si>
    <t>Catacamas [Sp Hon]</t>
  </si>
  <si>
    <t>GUATEMALA,303 [Zelaya a Parga a 28 may 1738, Parga a teniente de Olancho a 9 jun 1738]
MEXICO,892 [Manuel de Saliendo a 2 jul 1738]</t>
  </si>
  <si>
    <t>Sorsby 11–2</t>
  </si>
  <si>
    <t>Burnt altar pieces in church, took 59 prisoners /via Sorsby /AGI item
See, possibly, 27 Jan 1739 Real cédula against Mos cf MEXICO,1083,L.54 ff 497v–500r /v Barke 16 159 n538</t>
  </si>
  <si>
    <t>E 238</t>
  </si>
  <si>
    <t>1 Jul 1738</t>
  </si>
  <si>
    <t>30 Jul 1738</t>
  </si>
  <si>
    <t>bw New and Old</t>
  </si>
  <si>
    <t>Capt. Ed. Buckley Boston</t>
  </si>
  <si>
    <t>Daily Gazetteer 1030 p1</t>
  </si>
  <si>
    <t>25 imprisoned / later liberated</t>
  </si>
  <si>
    <t>all flats, 2 sloops loading a ship taken / later liberated</t>
  </si>
  <si>
    <t>E 239</t>
  </si>
  <si>
    <t>12 Aug 1738</t>
  </si>
  <si>
    <t>Sloop 18 men</t>
  </si>
  <si>
    <t>Capt. Stephen Bastwick etc.</t>
  </si>
  <si>
    <t>Boston News-Letter 1769 p2</t>
  </si>
  <si>
    <t>3 killed [source?]</t>
  </si>
  <si>
    <t>Reeves and two of his Neg imprisoned</t>
  </si>
  <si>
    <t>2 sloops, 2 craft w 26 wood [ea or together?] taken</t>
  </si>
  <si>
    <t>E 240</t>
  </si>
  <si>
    <t>1 Feb 1739</t>
  </si>
  <si>
    <t>2 Mar 1739</t>
  </si>
  <si>
    <t>Sp or buccaneers or privateers surprise Fleet or craft under Capt. Gwynn</t>
  </si>
  <si>
    <t>Capt. Gwynn Boston</t>
  </si>
  <si>
    <t>New-York Weekly Journal 279 p3</t>
  </si>
  <si>
    <t>1 vessel taken</t>
  </si>
  <si>
    <t>E 241</t>
  </si>
  <si>
    <t>1 Mar 1739</t>
  </si>
  <si>
    <t>30 Mar 1739</t>
  </si>
  <si>
    <t>Sp or buccaneers or privateers surprise Fleet, after which they engage</t>
  </si>
  <si>
    <t>Capt. Collis RI etc.</t>
  </si>
  <si>
    <t>Boston News-Letter 1834 p2
General Evening Post 906 p2
Virginia Gazette 151 p2</t>
  </si>
  <si>
    <t>Captain Collis, 2 mates killed</t>
  </si>
  <si>
    <t>companies of 2 sloops carried away / captain used in barbarous manner</t>
  </si>
  <si>
    <t>1 vessel, 2 sloop taken [min]</t>
  </si>
  <si>
    <t>E 242</t>
  </si>
  <si>
    <t>1 Apr 1739</t>
  </si>
  <si>
    <t>30 Apr 1739</t>
  </si>
  <si>
    <t>Sp or buccaneers or privateers surprise craft under Capt. Anderson</t>
  </si>
  <si>
    <t>Sloop 10 guns</t>
  </si>
  <si>
    <t>Capt. Mark Anderson</t>
  </si>
  <si>
    <t>Universal Spectator and Weekly Journal 559 p3</t>
  </si>
  <si>
    <t>E 243</t>
  </si>
  <si>
    <t>1 May 1739</t>
  </si>
  <si>
    <t>30 May 1739</t>
  </si>
  <si>
    <t>2 MW 1 Half-Galley</t>
  </si>
  <si>
    <t>General Evening Post 906 p2</t>
  </si>
  <si>
    <t>5 vessels taken</t>
  </si>
  <si>
    <t>E 244</t>
  </si>
  <si>
    <t>1 Sep 1739</t>
  </si>
  <si>
    <t>30 Sep 1739</t>
  </si>
  <si>
    <t>Mr. White etc.</t>
  </si>
  <si>
    <t>General Evening Post 961 p2</t>
  </si>
  <si>
    <t>1 owner Mr. White and 2 Captains used barbarously [so taken?]</t>
  </si>
  <si>
    <t>3 vessels taken</t>
  </si>
  <si>
    <t>E 245</t>
  </si>
  <si>
    <t>1 Oct 1739</t>
  </si>
  <si>
    <t>30 Oct 1739</t>
  </si>
  <si>
    <t>Sp or buccaneers or privateers surprise Fleet or craft under Capts. Pustle and Gowan</t>
  </si>
  <si>
    <t>2 Priv / Vessel 20 men</t>
  </si>
  <si>
    <t>Capt. Pustle Capt. Gowan</t>
  </si>
  <si>
    <t>General Evening Post 968 p2</t>
  </si>
  <si>
    <t>E 246</t>
  </si>
  <si>
    <t>28 Feb 1740</t>
  </si>
  <si>
    <t>Capt. Holiday, of Jamaica, under commission, cruises Settlement agaisnt Sp</t>
  </si>
  <si>
    <t>Capt. Holiday Jamaica 1 Sloop 75 men</t>
  </si>
  <si>
    <t>Capt. Woodbury Boston</t>
  </si>
  <si>
    <t>General Evening Post 1042 p2</t>
  </si>
  <si>
    <t>E 247</t>
  </si>
  <si>
    <t>16 Mar 1740</t>
  </si>
  <si>
    <t>Treaty of Sandy Bay</t>
  </si>
  <si>
    <t>Lt. Robert Hodgson, on behalf of Great Britain, enters treaty of friendship and military alliance with King Edward of Mosquitos and other Mos chiefs</t>
  </si>
  <si>
    <t>Sandy Bay [Mos Shore]</t>
  </si>
  <si>
    <t>Gov of Jam Edward Trelawny / Lt. Robert Hodgson</t>
  </si>
  <si>
    <t>King Edward of Mos Shore / Governor Britain [Mos chief]</t>
  </si>
  <si>
    <t>CO 123/1 f 52
SANTA_FE,L.758B [Nota británica ... a 26 feb 1745]
SANTA_FE,L.758B, E.11 ff 82r–v
SANTA_FE,L.758B, E.32 f 134v</t>
  </si>
  <si>
    <t>Sorsby 19
Barke 16 159</t>
  </si>
  <si>
    <t>De facto alliance in place 1687 or since reign of King Charles I /via Sorsby 17 /CO 138/6 f 85 [Albemarle to Board of Trade, 11 Feb 1688]</t>
  </si>
  <si>
    <t>E 248</t>
  </si>
  <si>
    <t>22 Mar 1740</t>
  </si>
  <si>
    <t>24 Mar 1740</t>
  </si>
  <si>
    <t>Destruction of Fort San Lorenzo</t>
  </si>
  <si>
    <t>Royal Navy, possibly with Baymen and Shoremen, destroy Sp fort</t>
  </si>
  <si>
    <t>Chagres R</t>
  </si>
  <si>
    <t>Juan Carlos Guitiérrez Cevallos 30 infantry</t>
  </si>
  <si>
    <t>Gov. of Mosquito Shore Hudson ? / Adm. Edward Vernon</t>
  </si>
  <si>
    <t>New-York Weekly Journal 446 p1</t>
  </si>
  <si>
    <t>Extract of a Letter from Jamaica, dated March 4th. YESTERDAY Capt. John Thomas arrived here from the Musqueto Shore who brings the following News; That Governour Hudson with 400 of Black White and Yellows, in thirty Pettiaugers, were bound up to the River Chagre, there to meet the Admiral, or he Fleet he shall send down to them; and from thence they are going over to Panama. He likewise brings the News That Capt. William Lee, Commander of the Snow Burnator with 16 Guns, is on the Shore, and hath sent down to the Bay of Honduras for as many Men as they can assist them with; and Capt. Stupert in a Billander with Twenty Guns &amp; Forty Men is going down with him to the River of Dulce, where the is two annual Ship, that have been trading for a long Time : We believe they will take them, and they'll make fine Prizes. /NYWJ 46</t>
  </si>
  <si>
    <t>E 249</t>
  </si>
  <si>
    <t>1 Apr 1740</t>
  </si>
  <si>
    <t>30 Apr 1740</t>
  </si>
  <si>
    <t>2 Craft</t>
  </si>
  <si>
    <t>Capt. Vincent Boston &amp; Capt. Thatcher / sm Sloop of Baymen</t>
  </si>
  <si>
    <t>London and Country Journal [1739 Tuesday Edition] 76 p3</t>
  </si>
  <si>
    <t>2 sloops taken / later liberated</t>
  </si>
  <si>
    <t>E 250</t>
  </si>
  <si>
    <t>1 Jul 1740</t>
  </si>
  <si>
    <t>30 Aug 1740</t>
  </si>
  <si>
    <t>New-England Weekly Journal 703 p1</t>
  </si>
  <si>
    <t>1 vessel taken = Mary under Capt. Flowers</t>
  </si>
  <si>
    <t>E 251</t>
  </si>
  <si>
    <t>24 Aug 1740</t>
  </si>
  <si>
    <t>Mos Sack Shasoon (near Bacalar)</t>
  </si>
  <si>
    <t>Mos allies raid Sp town “Shasoon” near Bacalar</t>
  </si>
  <si>
    <t>100 Mos</t>
  </si>
  <si>
    <t>Boston News-Letter 1906 p2</t>
  </si>
  <si>
    <t>“100 Musketoe-Men went to take a pretty rich Town call'd Shasoon, near the Town of Bateloe” /BNL 1906</t>
  </si>
  <si>
    <t>E 252</t>
  </si>
  <si>
    <t>1 Jan 1741</t>
  </si>
  <si>
    <t>31 Dec 1741</t>
  </si>
  <si>
    <t>Pitt &amp; Hodgson Commission</t>
  </si>
  <si>
    <t>Home Government appoints William Pit and Robert Hodgson commissioners to report on condition of Bay Settlements (inc. our Settlement)</t>
  </si>
  <si>
    <t>London, Old, Roatan, Bonacca</t>
  </si>
  <si>
    <t>William Pitt / Robert Hodgson</t>
  </si>
  <si>
    <t>CO 123/9
SANTA_FE,L.758B [Doc. 14, Hodgson a Trelawny, a bordo del Tritón, a 15 jul 1741]</t>
  </si>
  <si>
    <t>Burdon I p69
Barke 16 150</t>
  </si>
  <si>
    <t>E 253</t>
  </si>
  <si>
    <t>Sp Asylum</t>
  </si>
  <si>
    <t>Yucatan offers Neg slaves asylum on conversion to Catholicism, after which unknown number of slaves flee to Yucatan</t>
  </si>
  <si>
    <t>Hondo</t>
  </si>
  <si>
    <t>MEXICO,892 exp 5 — Yucatán a 26 sep 1741</t>
  </si>
  <si>
    <t>Barke 2012 p125—6 n432</t>
  </si>
  <si>
    <t>xxx Neg slaves flee to Sp</t>
  </si>
  <si>
    <t>E 254</t>
  </si>
  <si>
    <t>1 Feb 1741</t>
  </si>
  <si>
    <t>28 Feb 1741</t>
  </si>
  <si>
    <t>2 PA 110 men</t>
  </si>
  <si>
    <t>Capt. Burchell</t>
  </si>
  <si>
    <t>Boston News-Letter 1930 p1</t>
  </si>
  <si>
    <t>E 255</t>
  </si>
  <si>
    <t>1 Jun 1741</t>
  </si>
  <si>
    <t>Capt. Wise</t>
  </si>
  <si>
    <t>Daily Gazetteer 1975 p3</t>
  </si>
  <si>
    <t xml:space="preserve">Jameson doc no 145 [Thursday 25th.] </t>
  </si>
  <si>
    <t>2 Sp killed [mistakenly or not in defence]</t>
  </si>
  <si>
    <t>1 vessel taken / later liberated</t>
  </si>
  <si>
    <t>E 256</t>
  </si>
  <si>
    <t>10 Nov 1743</t>
  </si>
  <si>
    <t>Hon Defence Memorial to Privy Council</t>
  </si>
  <si>
    <t>Settlement prays for appointment of Governor and force for protection of person and trade</t>
  </si>
  <si>
    <t>Old, London</t>
  </si>
  <si>
    <t>John Gerald [Bayman?]</t>
  </si>
  <si>
    <t>APC Col 10 Nov 1743 [= vol 3 p768]</t>
  </si>
  <si>
    <t>Burdon I p70</t>
  </si>
  <si>
    <t>On 10 Nov 1744 recommended in affirmative to King in Council, but no action taken /via Burdon 1 p71 /APC Col</t>
  </si>
  <si>
    <t>E 257</t>
  </si>
  <si>
    <t>30 Mar 1744</t>
  </si>
  <si>
    <t>Priv</t>
  </si>
  <si>
    <t>Capt. Fiske</t>
  </si>
  <si>
    <t>London Evening Post 2598 p7</t>
  </si>
  <si>
    <t>1 captain killed, 1 pass dangerously wounded</t>
  </si>
  <si>
    <t>some of Captain Fiske co.</t>
  </si>
  <si>
    <t>Fiske’s craft taken</t>
  </si>
  <si>
    <t>E 258</t>
  </si>
  <si>
    <t>14 Jun 1744</t>
  </si>
  <si>
    <t>Order in Council for protection of Hon</t>
  </si>
  <si>
    <t>Order in Council [of Jam? Eng?] issued for settling of Hon, and assistance for this [by Jam likely]</t>
  </si>
  <si>
    <t>Commander in Chief of Rattan Major Caulfield / 1 Sloop</t>
  </si>
  <si>
    <t>CO 137/48 [8 Jun, 2 Aug, 24 Nov 1745]</t>
  </si>
  <si>
    <t>Burdon 1 p72–4</t>
  </si>
  <si>
    <t>1745, August 2nd. Major Caulfield, Ratan, to Mr. Trelawny. The Engineer [of Ratan] was too busy to be sent in Garrisons sloop when the Troops and Seamen were sent to the Bay. ... I sent the Bay People 30 good Arms which belonged to the Artillery Stores /Burdon 1 p73 /CO 137/48 [Mjr. Caulfield to Mr. Trelawny, Ratan]</t>
  </si>
  <si>
    <t>E 259</t>
  </si>
  <si>
    <t>29 May 1745</t>
  </si>
  <si>
    <t>One Sp campaign against Settlement</t>
  </si>
  <si>
    <t>6 Craft 60 men</t>
  </si>
  <si>
    <t>Burdon I p72</t>
  </si>
  <si>
    <t>1745, June 8th. Letter from the Inhabitants of the Bay of Hon to Major Caulfield. ... We now expect every day Nine [Sp] Crafts up this [Old] River, as Wm. Serjent has sent us word. We are not able to fir out to meet them /via Burdon 1 p73 /CO 137/48
Possibly by Antonio Benavides eg 1746 map by Alejando José de Güelle /MP-MEXICO,156 /MEXICO,3099 f 81r–84v</t>
  </si>
  <si>
    <t>took sev Neg</t>
  </si>
  <si>
    <t>evac all except “a Point of land” c ? m</t>
  </si>
  <si>
    <t>burned and destroyed all before them / took much Prov</t>
  </si>
  <si>
    <t>E 260</t>
  </si>
  <si>
    <t>1 Jan 1746</t>
  </si>
  <si>
    <t>30 Jan 1746</t>
  </si>
  <si>
    <t>St. James’s Evening Post 5639 p3</t>
  </si>
  <si>
    <t>Bib Real, Mis Ayala, T. II, 2817, 279 (II), fol 196 -- a 19 enero 1746</t>
  </si>
  <si>
    <t>Calderon 158 no 2</t>
  </si>
  <si>
    <t>captain, owners of sloop killed</t>
  </si>
  <si>
    <t>1 sloop Kouli Can taken</t>
  </si>
  <si>
    <t>E 261</t>
  </si>
  <si>
    <t>1 Feb 1746</t>
  </si>
  <si>
    <t>30 Mar 1746</t>
  </si>
  <si>
    <t>General London Evening Mercury 482 p3</t>
  </si>
  <si>
    <t>1 vessel crew drowned [accidental, on being taken by Sp]</t>
  </si>
  <si>
    <t>E 262</t>
  </si>
  <si>
    <t>1 May 1747</t>
  </si>
  <si>
    <t>30 Jun 1747</t>
  </si>
  <si>
    <t>General Evening Post 2159 p2</t>
  </si>
  <si>
    <t>taken sev ships / taken sev sm trading vessels [Flats?]</t>
  </si>
  <si>
    <t>E 263</t>
  </si>
  <si>
    <t>3 Jun 1747</t>
  </si>
  <si>
    <t>9 Aug 1747</t>
  </si>
  <si>
    <t>CO 137/48 [9 Aug 1747]</t>
  </si>
  <si>
    <t>Burdon I p74</t>
  </si>
  <si>
    <t>1747, August 9th. Gov Trelawny to Duke of Newcastle. Reports news that a large Spanish Fleet was being built on the River St. Juan, ... That, in the meantime, the Spaniards putting into execution their threat made at the time [1745 attack likely] of the attack on New River, had swept down upon Belize and compelled the whole of the settlers to flee to Rattan "from whence they dare venture only at certain times to cut a little wood." /via Burdon 1 p74 /CO 137/48
On evac, possibly see MEXICO,3099,E.6 ff 89r–116r [RC ... a 26 junio 1748] /v Barke 16 168 n578</t>
  </si>
  <si>
    <t>evac on Jun—Aug 47 for c ? m</t>
  </si>
  <si>
    <t>E 264</t>
  </si>
  <si>
    <t>1 Jan 1748</t>
  </si>
  <si>
    <t>30 Jan 1748</t>
  </si>
  <si>
    <t>One Sp Hon privateer raid of Settlement</t>
  </si>
  <si>
    <t>Don Alonso Fernández de Heredia [Gov. Sp Honduras], Capt. Don Felipe López de la Flor</t>
  </si>
  <si>
    <t>MEXICO,3099 -- a 10 mar, 30 jul 1748</t>
  </si>
  <si>
    <t>Calderon 158 no 3
Marley 408</t>
  </si>
  <si>
    <t>ALONSO FERNANDEZ DE HEREDIA, GOBERNADOR DE HONDURAS, AL MARQUES DE LA ENSENADA, MINISTRO DE INDIAS, EN GRANADA A 10-3-748. "Tengo dado cuenta a V. E. que luego que tomé posesión del Gobierno de Honduras por muerte del Coronel Don Juan de Vera, se consiguió echar a los enemigos de Waliz, en donde había tiempo se hallaban establecidos, cuya operación y la de haberles privado de carnes frescas en Roatán, los tiene sumamente inquietos y rabiosos, juntamente con hallerse enteramente cortado el comercio ilícito que por aquella Provincia había, que lo han manifestado con repetidos ataques, que por todas las tres de mi mando han intendado. /via Calderon 158 no 3 /MEXICO,3099 -- a 10 mar 1748 
DECLARACION HECHA POR EL TENIENTE INGLES TOMAS TIMOTEO PENDET, EN BACALAR AÑO 1748. "... que habiéndoles privado las carnes frescas que en años anteriores les suministraban de la costa de la provincia de Honduras, padecían grande mortandad, y que los que escapaban quedaban llenos de llagas y lazarinos, por las saladas con que se veían obligados a mantenerse, y que aunque los ingleses establecidos en Río Tinto y Aguan les sucorrían con alguna vaca, que eran tan pocas que no bastaban, ni aun para los oficiales, y que el inglés llamado Guillermo Pitt, se hallaba con toda la ropa que dos años hace le habían traído de Jamaica, y que la mayor parte de dicha ropa estaba podrida, por no haber podido introducir ninguna de ella en Honduras, y que los habitantes de la dicha provincia de miedo del castigo que se les había impuesto, y de la vigilancia con que se guardan los caminos, no bajaban al trato" /via Calderon 158 no 3 /MEXICO,3099
ALONSO FERNANDEZ DE HEREDIA AL MARQUES DE LA ENSENADA, EN GRANADA A 30-7-748. "...me noticiaron haberse vuelto a poblar dicha nación sobre aquellos ríos en el corte, y trato del palo del Brasil, con número de negros y armamentos a su resguardo; no obstante que en mi anterior campaña, que hice también en cuenta de S. M. los había desalojado, quemándoles las habitaciones, plantajes, sementeras, embarcaciones de su manejo, y las porciones del palo del Brasil que tenían cortados, ...y con noticias que tuvieron dichos ingleses unidos de la comprensión de las dos poblaciones pasaron inmediatamente con sus negros armados, y le formaron a los nuestros una emboscada sobre un estero por donde pasaban, que encubiertos desde el monte les hicieron tal fuego, que no pudieron resistirlo, sino sólo con la primero descarga, porque no les dieron lugar a más que a botarse al agua para zafar como lo ejecutaron con pérdida de las armas, 3 hombres que murieron en la función, 11 heridos y uno perdido, …" /via Calderon 158 no 3 /MEXICO,3099</t>
  </si>
  <si>
    <t>prisoners taken / punishments were very severe</t>
  </si>
  <si>
    <t>E 265</t>
  </si>
  <si>
    <t>1 Jul 1748</t>
  </si>
  <si>
    <t>30 Jul 1748</t>
  </si>
  <si>
    <t>Capt. Don Felipe López de la Flor</t>
  </si>
  <si>
    <t>Baymen</t>
  </si>
  <si>
    <t>Marley 409</t>
  </si>
  <si>
    <t>some craft taken, some destroyed</t>
  </si>
  <si>
    <t>E 266</t>
  </si>
  <si>
    <t>1 Aug 1748</t>
  </si>
  <si>
    <t>30 Sep 1748</t>
  </si>
  <si>
    <t>General Advertiser (1744) 4378 p1</t>
  </si>
  <si>
    <t>1 brig taken</t>
  </si>
  <si>
    <t>E 267</t>
  </si>
  <si>
    <t>1 brig fm Boston taken, Dupree master</t>
  </si>
  <si>
    <t>E 268</t>
  </si>
  <si>
    <t>Outbreak of unknown cause or nature spreads among Baymen</t>
  </si>
  <si>
    <t>New-York Evening Post 261 p2</t>
  </si>
  <si>
    <t>makes it impossible to cut Logwood / 30 to 40 vessels waiting</t>
  </si>
  <si>
    <t>E 269</t>
  </si>
  <si>
    <t>6 May 1750</t>
  </si>
  <si>
    <t>Galley 123 men Havannah</t>
  </si>
  <si>
    <t>Capt. Heysham / Capt. Kattur / Priv of Baymen</t>
  </si>
  <si>
    <t>Boston Evening-Post 780 p1
Whitehall Evening Post (1770) 720 p1</t>
  </si>
  <si>
    <t>1 killed</t>
  </si>
  <si>
    <t>1 captain, 8 men, 3 women passenger / lib later</t>
  </si>
  <si>
    <t>1 tender taken / 1 ship taken later, then lib</t>
  </si>
  <si>
    <t>E 270</t>
  </si>
  <si>
    <t>17 Sep 1750</t>
  </si>
  <si>
    <t>2 Half Gallies</t>
  </si>
  <si>
    <t>Capt. Riven</t>
  </si>
  <si>
    <t>Boston Evening-Post 793 p4</t>
  </si>
  <si>
    <t>E 271</t>
  </si>
  <si>
    <t>5 Oct 1750</t>
  </si>
  <si>
    <t>E 272</t>
  </si>
  <si>
    <t>21 Jan 1751</t>
  </si>
  <si>
    <t>9 Nov 1751</t>
  </si>
  <si>
    <t>Palma Expedition</t>
  </si>
  <si>
    <t>Hondo, New, Old</t>
  </si>
  <si>
    <t>Don José Antonio de Palma / Capt. Alberto José Rendón / 5 PA / 100 men</t>
  </si>
  <si>
    <t>Boston Gazette 1643 p2
General Evening Post 2802 p1</t>
  </si>
  <si>
    <t>MEXICO,3017 — a 2 jun 1751
MEXICO,3019 — 24 Apr 1750</t>
  </si>
  <si>
    <t>Calderon 161 no 15</t>
  </si>
  <si>
    <t>Baymen reach Chunhuhub [for logging?] in 1750 /via Gerhard 71 /MEXICO,3019 — 24 Apr 1750
Dates /via Calderon 161 no 16 /MEXICO,3017 — Expediente instruido del viaje que por encargo del Gobernador de Yucatan, Marques de Iscar, realizo el Capitan Alberto Jose Rendon … 
MARQUES DE ISCAR AL MARQUES DE ENSENADA, EN MERIDA 2-6-751 "...Por él entenderá V. E. le libertad con que los ingleses permanecen en los Ríos de Valiz al corte de palo de tinta que producen en sus riberas, llegando a tal extremo su expotiquez que han puesto una batería en la boca del río Nuebo. Y en atención a que las subsistencias de dichos ingleses en aquellos ríos es en contravención de lo estipulado en los capítulos que contiene el Tratado Definitivo de Paz; he dispuesto se continúe el corso en los mencionados ríos, para perseguir y hostilizar a los ingleses como usurpadores de los frutos que producen los dominios del Rey, a cuyo fin se destinan los capitanes de corso Don José Antonio de Palma, y Don Alberto José Rendón con 6 piraguas y 100 hombres de tripulación, precediendo a su salida las fianzas y seguridades convenientes para que no se extiendan sus facultades a otra cosa que a ejecutar el corso contra dichos ingleses; siendo el principal encargo que les he hecho el de quitar la Artillería que tienen los ingleses en la boca del río Nuevo..." /via Calderon 161 no 15 /MEXICO,3017 -- a 2 jun 1751
Declaración del Teniente Pedro Francisco de la Puente y Basori ante el Marqués de Iscar en Mérida a 3-11-751. "...que en la boca del río Nuevo [los ingleses] tienen 8 cañones y en el río Viejo en un paraje que llaman el Embarcadero tienen también artillería, pero que no sabe su número." /via Calderon 161 no 16 /MEXICO,3017
Declaración del Teniente Pedro Francisco de la Puente y Basori ante el Marqués de Iscar en Mérida a 1-7-751. "... que la expresada noticia la tiene con certidumbre por un negro de razón huido ha pocos días del expresado río Nuevo al Fuerte de Bacalar; que en la boca de del tal río tienen formadas unas explanadas, y en ellas los tales 8 cañones, y en situación que puedan embarazar la entrada a barcos españoles; que oyó decir iban a levantar paredes y construir un castillo, que antes de suceder esto respecto a no haber más que 6 u 8 hombres de guarnición en la tal explanada, que pueden ser cogidos con la providencia de habilitar en el mismo Fuerte de Bacalar 3 o 4 piraguas con la gente competente, y ocultándose de día en un estero, caer a media noche sobre ellos, que para cuando puedan darles providencias de socorro, estarán ya los de la guarnición aprisionados y los cañones clavados o en las piraguas..." /Calderon 162 no 17 /MEXICO,3017</t>
  </si>
  <si>
    <t>numerous Eng men seized, inc. Comandante de Valis [Chief Magistrate?] / later liberated = 129 Eng [Bay inc?] imprisoned / min 19 released later / release or ransom of all previously agreed to</t>
  </si>
  <si>
    <t>43 Craft seized / 57 vessels [not Bay Flats] seized [possibly ?] inc 7 sloops 18 t &lt; 30 Flats</t>
  </si>
  <si>
    <t>E 273</t>
  </si>
  <si>
    <t>20 May 1751</t>
  </si>
  <si>
    <t>Cadiz Conference</t>
  </si>
  <si>
    <t>Members of Universidad de Cargadores de Indias meet at Casa de Contratación to recommend best way to rout Eng from Yuc to Sp Crown</t>
  </si>
  <si>
    <t>Cadiz</t>
  </si>
  <si>
    <t>Mathias Landaburu / Nicolás Mace / Pedro Manuel Álvarez / Jacinto Palomo / Francisco Fanales / Juan Joseph Redonda / Francisco de la Guardia / Juan de Goyeneche / Pablo de Wint y Joseph</t>
  </si>
  <si>
    <t>MEXICO,3099 ff 184-192
Bib N Esp MSS/1962</t>
  </si>
  <si>
    <t>Contreras 58</t>
  </si>
  <si>
    <t>E 274</t>
  </si>
  <si>
    <t>Baymen raid Bacalar</t>
  </si>
  <si>
    <t>[possibly] Capt. Antonio de Castañeda</t>
  </si>
  <si>
    <t>Baymen Mos Shoremen?</t>
  </si>
  <si>
    <t>BL, Add MS 17569 ff 6-6v
MEXICO,3099 — a 12 dic, 28 dic 1751</t>
  </si>
  <si>
    <t>Antochiw 14
Gerhard 73
Calderon 163</t>
  </si>
  <si>
    <t>ALEXANDRE BELISCHES AL MARQUES DE ISCAR EN LA BOCA DEL RIO VALIZ A 12-12-751. "...Pondré todo mi cognato y cuidado a contener los residentes en estos ríos en los límites de hostilidades. Por lo que toca a los zamos e indios mosquitos que V. E. menciona, no han tenid acá abrigo alguno, ni asistencia acá, sin embargo que varias veces nos han ofrecido su asistencia; ..." /via Calderon 163 no 21 /MEXICO,3099 -- a 12 dic 1751</t>
  </si>
  <si>
    <t>E 275</t>
  </si>
  <si>
    <t>Boston Gazette 1659 p2
Covent-Garden Journal 31 p4</t>
  </si>
  <si>
    <t>“NEW-YORK, Dec. 16. ... By Vessels from the Bay of Honduras, we have repeated Accounts, of a great Sickness and Mortaity among the People there; which has left some Vessels without Hands enough to bring them off. --And in particular, it has been so great among the Women on Shore, that 'tis said there are but two left in all the Bay.” /BG 1659</t>
  </si>
  <si>
    <t>left sev Vessels without Hands … two [women] left in the whole Bay</t>
  </si>
  <si>
    <t>E 276</t>
  </si>
  <si>
    <t>25 Dec 1751</t>
  </si>
  <si>
    <t>27 Dec 1751</t>
  </si>
  <si>
    <t>Christmas Routing</t>
  </si>
  <si>
    <t>Old / Water Caye</t>
  </si>
  <si>
    <t>2 Gallies 1 Brig</t>
  </si>
  <si>
    <t>Henry Stevenson / Capt. Troup etc.</t>
  </si>
  <si>
    <t>New-York Gazette or Weekly Post-Boy 477 p2
Boston Evening-Post 886 p1</t>
  </si>
  <si>
    <t>CO 137/48 [22 Feb 1752]</t>
  </si>
  <si>
    <t>Burdon 1 p78</t>
  </si>
  <si>
    <t>Robert Hodgson, Jamaica, to the Earl of Halifax. ... an Express is just arriv'd from [Hon] with News that I have long expected, of it's [Hon] being taken at last, with the Baymen's effects, among which it is presumed are their Periagua's and Flatts /via Burdon 1 /CO 137/48</t>
  </si>
  <si>
    <t>1 brig co imprisoned / later released</t>
  </si>
  <si>
    <t>evac on 9 Jan 52</t>
  </si>
  <si>
    <t>E 277</t>
  </si>
  <si>
    <t>1 Jun 1752</t>
  </si>
  <si>
    <t>Omoa est</t>
  </si>
  <si>
    <t>Sp establish town very near Settlement, and thereafter assault it</t>
  </si>
  <si>
    <t>Omoa</t>
  </si>
  <si>
    <t>Luis Diez de Navarro / Joseph Vásquez 10 Craft</t>
  </si>
  <si>
    <t>Boston Evening-Post 886 p1</t>
  </si>
  <si>
    <t>CO 137/48 [22 Feb 1752]
MEXICO,3099,E.2 ff 11r–39r</t>
  </si>
  <si>
    <t>Burdon 1 p78
Barke 16 187</t>
  </si>
  <si>
    <t>Town est. possibly Port Mahoo, “Spaniards were very assiduous in erecting Fortifications at Port Mahoo, being about 30 Leagues distance frmo the Old River's Mouth :  That there was at Port Mahoo two Ships with Stores, which brought there two Hundred and fifty Soldiers :  That at that Port, there was also two armed Brigs, two Galleys and several Sloops and Xebecks :  The Crews of all which Vessels serve alternately to work at the Fortifications, and cruize in Search of all Vessels bound to the Bay of Honduras, &amp;c.” /Boston Post-Boy 926 p2
Robert Hodgson, Jamaica, to the Earl of Halifax. ... the Spaniards are now settling and fortifying [Rattan] and from [there] their Cruisers not only command and muzzle our Coast [Hon], but likewise intercept all vessels bound to the Bay /via Burdon 1 p78 /CO 137/48
Fort of San Fernando built by &gt; 100 Neg prev seized fm Hon, most of which had been held at Bac /v Barke 16 193 /MEXICO,3099,E.2</t>
  </si>
  <si>
    <t>carried off all Neg</t>
  </si>
  <si>
    <t>E 278</t>
  </si>
  <si>
    <t>1 MW 1 Chebeque 1 Sloop 2 PA</t>
  </si>
  <si>
    <t>Capt. Mosely Capt. Rand</t>
  </si>
  <si>
    <t>London Evening Post 3878 p1</t>
  </si>
  <si>
    <t>6 or 7 vessels taken [previously]</t>
  </si>
  <si>
    <t>E 279</t>
  </si>
  <si>
    <t>Rat / Bay</t>
  </si>
  <si>
    <t>Galley or 2 GC</t>
  </si>
  <si>
    <t>Capt. McNamara 50 Baymen 70 Shoremen / Capt. Mosely Gov. Pitt</t>
  </si>
  <si>
    <t>London Daily Advertiser 483 p2
New-York Mercury 16 p2</t>
  </si>
  <si>
    <t>2 craft taken w sum 230 t wood taken</t>
  </si>
  <si>
    <t>forced to have boat manned and continually under arms = great expense</t>
  </si>
  <si>
    <t>E 280</t>
  </si>
  <si>
    <t>1 Aug 1752</t>
  </si>
  <si>
    <t>Sp surprise Capt. Man, after which they engage</t>
  </si>
  <si>
    <t>sev Craft</t>
  </si>
  <si>
    <t>Capt. Man</t>
  </si>
  <si>
    <t>Boston Post-Boy 925 p1</t>
  </si>
  <si>
    <t>1 vessel co imprisoned / later escaped except McDonald</t>
  </si>
  <si>
    <t>E 281</t>
  </si>
  <si>
    <t>Haulover / New</t>
  </si>
  <si>
    <t>5 sm Barks 70 men / 10 PA 170 men</t>
  </si>
  <si>
    <t>John Lance, Master of snow Jacob</t>
  </si>
  <si>
    <t>Boston Post-Boy 926 p2</t>
  </si>
  <si>
    <t>1 snow w Prov taken / 1 vessel taken, then lib</t>
  </si>
  <si>
    <t>E 282</t>
  </si>
  <si>
    <t>2 Aug 1752</t>
  </si>
  <si>
    <t>28 Sep 1752</t>
  </si>
  <si>
    <t>6 PA 1 Flat of 14 swivel guns / later 1 Dorey 2 PA Don Palmo 76 Sp men</t>
  </si>
  <si>
    <t>Capt. Crowel NY Capt. Hall Connecticut / later Capt. Arnold Capt. Hill [NY?]</t>
  </si>
  <si>
    <t>Boston Post-Boy 934 p2
Read’s Weekly Journal or British Gazetteer 1478 p1</t>
  </si>
  <si>
    <t>MEXICO,1017 -- a 26 enero 1753 [Capt. Crowell = Tomás Croel]</t>
  </si>
  <si>
    <t>[U]na declaración de un prisionero inglés llamado Tomás Croel que dice así: "...Preguntado a qué fué a Valis y con qué licencia, y de qué puerto salió, y para qué tiempo; dijo que su viaje a Valis fué a cargar palo de tinta con licencia del Gobierno de Novaiorca para el Golfo de Hondura (como todos los que vienen a Valix sacan licencia para dicho Golfo)... Preguntado si no sabe que los parajes de Balix son dominios del Rey de España, dijo que oyó decir que era paraje el de Balis peligroso de que le cogieran los españoles,..." /via Calderon 164 no 27 /MEXICO,1017</t>
  </si>
  <si>
    <t>1 mate killed</t>
  </si>
  <si>
    <t>2 captains, 1 mate imprisoned/ later min 1 impressed for 6 months</t>
  </si>
  <si>
    <t>1 sloop plundered / 5 craft w wood taken / later 3 vessels taken, then liberated</t>
  </si>
  <si>
    <t>E 283</t>
  </si>
  <si>
    <t>1 Oct 1752</t>
  </si>
  <si>
    <t>GC</t>
  </si>
  <si>
    <t>Read’s Weekly Journal or British Gazetteer 1480 p4</t>
  </si>
  <si>
    <t>5 ships / sev sloops with Log taken</t>
  </si>
  <si>
    <t>E 284</t>
  </si>
  <si>
    <t>6 Nov 1752</t>
  </si>
  <si>
    <t>Sp amnesty for slaves</t>
  </si>
  <si>
    <t>Spanish King orders Governors grant freedom to slaves from English colonies on their converting to Catholicism</t>
  </si>
  <si>
    <t>Sp King Ferdinand VI of Spain</t>
  </si>
  <si>
    <t>CO 137/59 [6 Nov, 18 Nov 1752]</t>
  </si>
  <si>
    <t>Burdon I p79</t>
  </si>
  <si>
    <t>E 285</t>
  </si>
  <si>
    <t>4 Dec 1752</t>
  </si>
  <si>
    <t>Boston Gazette 10 p2</t>
  </si>
  <si>
    <t>2 craft taken / 1 plundered of Prov</t>
  </si>
  <si>
    <t>E 286</t>
  </si>
  <si>
    <t>1 Jan 1753</t>
  </si>
  <si>
    <t>30 Dec 1753</t>
  </si>
  <si>
    <t>Buccaneers or privateers raid unknown number os Maya towns in Bahía de Ascensión, after which Sp engage</t>
  </si>
  <si>
    <t>Bahía de Ascensión</t>
  </si>
  <si>
    <t>Molina v 3 224</t>
  </si>
  <si>
    <t>Trial at Mérida /v Molina v 3</t>
  </si>
  <si>
    <t>11 convicted and hanged</t>
  </si>
  <si>
    <t>E 287</t>
  </si>
  <si>
    <t>24 Feb 1753</t>
  </si>
  <si>
    <t>Capt. Clark</t>
  </si>
  <si>
    <t>London Evening Post 3978 p4</t>
  </si>
  <si>
    <t>E 288</t>
  </si>
  <si>
    <t>28 Feb 1753</t>
  </si>
  <si>
    <t>Caye Bokell</t>
  </si>
  <si>
    <t>Brig of 30 swivel guns</t>
  </si>
  <si>
    <t>Capt. Ed. Menzies</t>
  </si>
  <si>
    <t>New-York Mercury 82 p3</t>
  </si>
  <si>
    <t xml:space="preserve">many Eng imprisoned for 6 months at Mahoo [previously taken] / Capt. imprisoned for </t>
  </si>
  <si>
    <t>E 289</t>
  </si>
  <si>
    <t>1 May 1753</t>
  </si>
  <si>
    <t>New-York Mercury 44 p3</t>
  </si>
  <si>
    <t>evac on 9 Jun 53 fm New</t>
  </si>
  <si>
    <t>not one craft [flat] escaped destruction in New</t>
  </si>
  <si>
    <t>entirely routed fm New [so houses burnt?]</t>
  </si>
  <si>
    <t>E 290</t>
  </si>
  <si>
    <t>24 May 1753</t>
  </si>
  <si>
    <t>Capture of Sp Brig</t>
  </si>
  <si>
    <t>Baymen and Capt. Sergeant of Rhode Island capture and burn a Sp brigantine</t>
  </si>
  <si>
    <t>Old, Water Caye</t>
  </si>
  <si>
    <t>Capt. Sergeant RI / Baymen</t>
  </si>
  <si>
    <t>Boston Post-Boy 970 p1
Public Advertiser 5869 p1
Read’s Weekly Journal or British Gazetteer 1485 p2
London Evening Post 4030 p5</t>
  </si>
  <si>
    <t>E 291</t>
  </si>
  <si>
    <t>12 Apr 1754</t>
  </si>
  <si>
    <t>Sp Expedition to Bay</t>
  </si>
  <si>
    <t>Key Mager</t>
  </si>
  <si>
    <t>Don Juan Nanos w 24 gun Ship 1 lg Xebek Gov. of Campeche Don Noverette w 20 Sail = sum 2,000 men</t>
  </si>
  <si>
    <t>New-York Mercury 104 p3
Boston Gazette 87 p3</t>
  </si>
  <si>
    <t>c 1754 plans made to send Capt Nicolás Medino, Capt Diego Argüelles fm Campeche w 1 Frig 1 PA 280 men to Old R, and Capt Matheo Brentan fm Bac w 3 PA 50 men to Old R / Seize 1 Frig of 18 cannons 1 Balandra [Joint September Assault?] 3 Neg captured and “cuantiosas pilas de palo de tinte que [los ingleses] ya tenían cortadas y prevenidas para el embarque” burnt /v Barke 16 180 /MEXICO,3099,E.3 ff 40r–65r</t>
  </si>
  <si>
    <t>some Neg evac or sent to Mos</t>
  </si>
  <si>
    <t>E 292</t>
  </si>
  <si>
    <t>24 May 1754</t>
  </si>
  <si>
    <t>May Battle</t>
  </si>
  <si>
    <t>One Sp infantry or cavalry campaign against Settlement</t>
  </si>
  <si>
    <t>Labouring Creek</t>
  </si>
  <si>
    <t>[possibly] José Vásquez de Prego [Pres Guat] w near 300 men</t>
  </si>
  <si>
    <t>100 Baymen</t>
  </si>
  <si>
    <t>Boston News-Letter 2662 p1
Boston Post-Boy 1008 p1
[Hon Almanack 1826]</t>
  </si>
  <si>
    <t>sacked Wells house to considerable value</t>
  </si>
  <si>
    <t>E 293</t>
  </si>
  <si>
    <t>18 Jun 1754</t>
  </si>
  <si>
    <t>June Battle / Battle of Labouring Creek</t>
  </si>
  <si>
    <t>[possibly] José Vásquez de Prego [Pres Guat]</t>
  </si>
  <si>
    <t>Boston Evening-Post 998 p2
Boston Post-Boy 1024 p2
Boston Evening-Post 1002 p4
Boston Evening-Post 1004 p4
Boston Post-Boy 1028 p2
London Evening Post 4234 p1
London Evening Post 4248 p4
Boston Gazette 111 p1
Boston Evening-Post 1022 p4</t>
  </si>
  <si>
    <t>CO 137/60
SPF Spain 148—9
CO 137 (?)—1755 Jamaica An Account of Expenses
Bib Real, DIG/II/2869 ff 184r–217v</t>
  </si>
  <si>
    <t>Burdon I p80—4
Barke 16 151, 178, 187</t>
  </si>
  <si>
    <t>William Pitt, Black River, Mosquito Shore, to Gov Knowles. ... Numbers of the Enemies Vessells have been Cruising about the Bay and have taken a number of Vessels, they have cut a path from Poten and march'd a number of men from Thence to the Houses of some of the Settlers in the Bay, where it was thought impossible they ever could come, upon which the Bay Men assembled, engaged them and killed some, but being overpower'd by Number was Obliged to retreat in Order to assamble a greater number, which when they had done they march'd again to attack them but the Spaniards had quitted the place, they are all safe arrived here to about the number of 500 Whites and Slaves ... /Burdon 1 p80 /CO 137/60 [1 Aug 1754]
1754, September 5th. Petition of Mosquito Shore Settlers to Gov Knowles. Mentions the descent on the Belize River as far as Labouring Creek by a force 1500 strong from Peten. /Burdon 1 p80 /CO 137/60
J£ 470.13.5 = £336.3.10 spent by Gov of Jam Chas. Knowles in reinstating Baymen in Hon in 1755 /via Burdon 1 p82 /CO 137 (?)</t>
  </si>
  <si>
    <t>evac on 18 Jun 54 to 9 Jan 55 / evac c 9 Jan 55 to 12 Apr 55</t>
  </si>
  <si>
    <t>number of vessels taken</t>
  </si>
  <si>
    <t>carried off Prov</t>
  </si>
  <si>
    <t>E 294</t>
  </si>
  <si>
    <t>8 Sep 1754</t>
  </si>
  <si>
    <t>Joint September Assault</t>
  </si>
  <si>
    <t>One Sp naval campaign against Settlement</t>
  </si>
  <si>
    <t>Don Melchor de Navarrete of Yuc, Joseph de Palma de Mar of Guat, Juan de las Llanas of Havannah c 18 Craft</t>
  </si>
  <si>
    <t>&lt; 22 Oct 1754 Bay of Honduras settled by Spaniards /London Evening Post 4228 p3
c 11 Feb 1755 Spaniards evacuate Honduras /Antigua Gazette 130 p3</t>
  </si>
  <si>
    <t>93 Baymen, 23 Neg captured</t>
  </si>
  <si>
    <t>1 Frig, 9 craft taken</t>
  </si>
  <si>
    <t>huts or works and Log burnt</t>
  </si>
  <si>
    <t>E 295</t>
  </si>
  <si>
    <t>14 May 1755</t>
  </si>
  <si>
    <t>Dedicated defence force in Hon</t>
  </si>
  <si>
    <t>Baymen ask Gov Knowles of Jam for a detachment of 40 soldiers for their protection, to be paid for by sale of logwood at Jam at Baymen’s risk, after which Gov Knowles, on Council of Jam authorisation, orders detachment of 20 soldiers to Hon</t>
  </si>
  <si>
    <t>Old or St. George’s, Spanish Town</t>
  </si>
  <si>
    <t>27 Baymen inc William Canoon, George Hewin, Charles Jeffreys, John Johnes</t>
  </si>
  <si>
    <t>Gov Knowles / Lieut. Lawrie / Lieut. Hodgson / Capt. Lowes</t>
  </si>
  <si>
    <t>CO 137/60 [13 Apr, 14 May 1755]</t>
  </si>
  <si>
    <t>Burdon 1 p81</t>
  </si>
  <si>
    <t>Orders from Capt. Hodgson, Black River, to Lieut. Lawrie. Sir, You will repair forthwith on board the Snow, Commanded by Captain Lowes, bound for the River Belese, in the Bay of Honduras, with the Detachment from my Company under your Command, which, disembarking upon your Arrival, you will post wherever the Chief of their People there shall think best for Their Security. And as is it thought proper, that the Soldiers should go apparel'd like Baymen in Frocks and Trowsers in order to give as little Umbrage as possible to the Spaniards, ... You will, of course, enforce every Regulation made, or to be made, among the Inhabitants of the Bay, that is conducive to the Unanimity, Commerce and Benefit of the whole /Burdon 1 p82 /CO 137/60 [14 May 1755]</t>
  </si>
  <si>
    <t>E 296</t>
  </si>
  <si>
    <t>24 May 1756</t>
  </si>
  <si>
    <t>Gov. Knowles Demolishes Bay Fort</t>
  </si>
  <si>
    <t>Gov Knowles of Jamaica demolishes forts per Treaty</t>
  </si>
  <si>
    <t>New-York Mercury 206 p2
New-York Mercury 224 p3</t>
  </si>
  <si>
    <t>min 2 vessels taken min</t>
  </si>
  <si>
    <t>fort demolished, 18 cannon sunk [Knowles ordered?]</t>
  </si>
  <si>
    <t>E 297</t>
  </si>
  <si>
    <t>1 Jan 1757</t>
  </si>
  <si>
    <t>31 Dec 1757</t>
  </si>
  <si>
    <t>Merchant houses in Hon</t>
  </si>
  <si>
    <t>First record of ownership of 12 Merchant Vessels by Shoremen, and so probably by Baymen</t>
  </si>
  <si>
    <t>Mosquito Shore</t>
  </si>
  <si>
    <t>Robert Hodgson</t>
  </si>
  <si>
    <t>CO 123/1</t>
  </si>
  <si>
    <t>Burdon I p85</t>
  </si>
  <si>
    <t>E 298</t>
  </si>
  <si>
    <t>1 Jul 1757</t>
  </si>
  <si>
    <t>Siege of New R</t>
  </si>
  <si>
    <t xml:space="preserve">Sp surprise one craft of Capt. French [of NY?], after having blockaded New R and imprisoned several Baymen </t>
  </si>
  <si>
    <t>numb Sp Craft</t>
  </si>
  <si>
    <t>Capt. French</t>
  </si>
  <si>
    <t>Boston Evening-Post 1145 p4</t>
  </si>
  <si>
    <t>c 1756 or 1757 Sp Privateers Phillipe López de la Flor fm Trujillo and Juan de Sosa = Juan Francisco Javier de Sosa y Castillo imprison 40 Eng near New R, mainly or all Neg slaves / Prisoners carried to Bac, with translation provided by Alejandro Joseph de Güelle /v Barke 16 181–182 /MEXICO,3099,E.6 /MEXICO,894,E.3</t>
  </si>
  <si>
    <t>sev Baymen in New imprisoned</t>
  </si>
  <si>
    <t>min 1 craft forced to unload half cargo to escape</t>
  </si>
  <si>
    <t>E 299</t>
  </si>
  <si>
    <t>1 Sep 1757</t>
  </si>
  <si>
    <t>September Destruction</t>
  </si>
  <si>
    <t>One Sp military campaign against Settlement</t>
  </si>
  <si>
    <t>London Chronicle 145 p6</t>
  </si>
  <si>
    <t>carried off about 60 Neg and some whites</t>
  </si>
  <si>
    <t>destroyed everything they came across [so flats too?]</t>
  </si>
  <si>
    <t>destroyed the wood, houses and everything they came across</t>
  </si>
  <si>
    <t>E 300</t>
  </si>
  <si>
    <t>1 Jan 1758</t>
  </si>
  <si>
    <t>30 Dec 1758</t>
  </si>
  <si>
    <t>Sp order building of 3 forts near Hon</t>
  </si>
  <si>
    <t>MEXICO,3099,E.2 ff 11r–39r</t>
  </si>
  <si>
    <t>Barke 16 178</t>
  </si>
  <si>
    <t>Unclear whether order is fulfilled / Forts = San Fernando in Omoa / 2 other forts on Río Matina [Sp Hon] /v Barke 16</t>
  </si>
  <si>
    <t>E 301</t>
  </si>
  <si>
    <t>10 Nov 1758</t>
  </si>
  <si>
    <t>Yucatan [and Port Mahoo] patrol Settlement [enforce evacuation?]</t>
  </si>
  <si>
    <t>30 PA at Bacalar fm Campeachy Port Maho</t>
  </si>
  <si>
    <t>Boston Evening-Post 1221 p2
Boston Evening-Post 1233 p1
Boston Evening-Post 1241 p2</t>
  </si>
  <si>
    <t>evac c 10 Nov 58 to &lt; 20 Jul 1759</t>
  </si>
  <si>
    <t>E 302</t>
  </si>
  <si>
    <t>1 Sep 1759</t>
  </si>
  <si>
    <t>Barbarities at Carpenter’s</t>
  </si>
  <si>
    <t>Carpenter’s R</t>
  </si>
  <si>
    <t>London Chronicle 450 p8
Boston Evening-Post 1276 p3</t>
  </si>
  <si>
    <t>carried away many settlers ?</t>
  </si>
  <si>
    <t>E 303</t>
  </si>
  <si>
    <t>21 Oct 1759</t>
  </si>
  <si>
    <t>Capt. Owens’s Feat</t>
  </si>
  <si>
    <t>near 200 men</t>
  </si>
  <si>
    <t>Capt. Owens w 50 Britons</t>
  </si>
  <si>
    <t>Boston Evening-Post 1276 p3</t>
  </si>
  <si>
    <t>31 Brit subjects, 30 Neg imprisoned / later lib by Owens</t>
  </si>
  <si>
    <t>3 loaded flats seized / later liberated by Owens</t>
  </si>
  <si>
    <t>E 304</t>
  </si>
  <si>
    <t>25 Dec 1759</t>
  </si>
  <si>
    <t>30 Jan 1760</t>
  </si>
  <si>
    <t>Christmas Assault</t>
  </si>
  <si>
    <t>4 Capt. sent by Gov. of Merida w great numb PA w over 150 men</t>
  </si>
  <si>
    <t>New-York Mercury 394 p3</t>
  </si>
  <si>
    <t>MEXICO,3099 -- a 5 dic 1760, a 17 jun, 25 jun 1761, a 29 dic 1763</t>
  </si>
  <si>
    <t>Calderon 193 no 1, 4
Calderon 200 no 29</t>
  </si>
  <si>
    <t>c 1764 St. George’s Caye settled w "76 casas y almacenes de madera, las mas particulares de rancheros acendados" /v Barke 16 227 /Spain CU, v 4, map no 13
FERNANDEZ DE HEREDIA, GOBERNADOR DE YUCATAN, A ARRIAGA, EN MERIDA A 5-12-760. "...pongo en noticia de V. S., como hoy día de la fecha regresó dió fondo en este real con las piraguas del Rey, el Capitán Nicolás Perera sin traer cosa alguna, ni guardar los bastimentos que se le mandaban [en carta de José de Araoz, Comandante de Bacalar, a Heredia, en Bacalar a 10 abril 1760], diciendo se vuelve, porque ya Balis y Baraderos están despoblados..." /via Calderon 193 no 1 /MEXICO,3099--a 5 dic 1760
[C]arta de José Rosado, Comandante de Bacalar a [José] Crespo, en Bacalar 17-6-761. ... "Con el motivo de haber mandado el señor Mariscal de Campo D. Alonso Fernández de Heredia, siendo Gobernador y Capitán General, que José del Pino saliese a reconocer los ríos de Balis y Nuebo, y notase las embarcaciones enemigas que hubiese en dichos ríos, ha vuelto y declara no haber embarcación ninguna ni en dichos parajes ni en el mar. ..." /via Calderon 193 no 4 /MEXICO,3099 -- a 17 jun, 25 jun 1761
REMIREZ DE ESTENOZ A JOSE MAUD, EN MERIDA A 29-12-763. ... habiendo tomado posesión [del gobierno de Yucatan] el 24 del mismo [diciembre 1763], acabé de instruirme en la llegada de V. M. en el mes de Abril de este año al río de Valis con 5 embarcaciones, y que inmediatamente se extendió la gente hasta el río Hondo, ..." /via Calderon 200 no 29 /MEXICO,3099 -- a 29 dic 1763</t>
  </si>
  <si>
    <t>a number of white and Neg imprisoned</t>
  </si>
  <si>
    <t>evac bw May–Nov 60 to Apr 63</t>
  </si>
  <si>
    <t>sev loaded flats taken</t>
  </si>
  <si>
    <t>houses destroyed</t>
  </si>
  <si>
    <t>E 305</t>
  </si>
  <si>
    <t>6 Apr 1761</t>
  </si>
  <si>
    <t>Flota Sails for Bay</t>
  </si>
  <si>
    <t>8 Ships 2 Frigates 8 Chebecs = 4,000 men</t>
  </si>
  <si>
    <t>MEXICO,3099 -- a 17 jun, 25 jun 1761</t>
  </si>
  <si>
    <t>Calderon 193 no 4</t>
  </si>
  <si>
    <t>[C]arta de José Rosado, Comandante de Bacalar a [José] Crespo, en Bacalar 17-6-761. ... "Con el motivo de haber mandado el señor Mariscal de Campo D. Alonso Fernández de Heredia, siendo Gobernador y Capitán General, que José del Pino saliese a reconocer los ríos de Balis y Nuebo, y notase las embarcaciones enemigas que hubiese en dichos ríos, ha vuelto y declara no haber embarcación ninguna ni en dichos parajes ni en el mar. ..." /via Calderon 193 no 4 /MEXICO,3099 -- a 17 jun, 25 jun 1761</t>
  </si>
  <si>
    <t>E 306</t>
  </si>
  <si>
    <t>3 Nov 1761</t>
  </si>
  <si>
    <t>30 Dec 1761</t>
  </si>
  <si>
    <t>Jacinto Canek Rebellion</t>
  </si>
  <si>
    <t>Jacinto Canek leads Maya residents of Cisteil against Sp, inc Battle of Cisteil</t>
  </si>
  <si>
    <t>Cisteil [Yuc]</t>
  </si>
  <si>
    <t>Capt Tiburcio Cosgaya / Estanislao del Puerto/ Cristóbal Calderón 500 men</t>
  </si>
  <si>
    <t>Jacinto Canek 1,500 men</t>
  </si>
  <si>
    <t>Possible cause for refugees to Hon /v Bolland 75 p49</t>
  </si>
  <si>
    <t>E 307</t>
  </si>
  <si>
    <t>Treaty of Paris</t>
  </si>
  <si>
    <t>Burdon 1 p87
Coxe v 3 xxx</t>
  </si>
  <si>
    <t>See map MP-MEXICO,198 /MEXICO,3099 [Remírez de Estenoz a Arriaga a 12 mar 1764]
On Hon logwood talks, see AHN, Estado 2848 [Negociaciones entre Conde de Fuentes y Wallz, Londres a 23 sep 1760 / Respuesta del Rey ... Whitehall a 26 sep 1760] /v Barke 16 152 / On later developments see Bib Real, DIG/II/2823 ff 235r–252r [Dictamen de Rojas y Contreras ... Madrid a 27 jun 1767] /v Barke 16 153</t>
  </si>
  <si>
    <t>E 308</t>
  </si>
  <si>
    <t>Sp restrict logging in northern rivers, after which Adm. Burnaby restores Baymen</t>
  </si>
  <si>
    <t>New, Hondo</t>
  </si>
  <si>
    <t>Gov of Yuc Ramirez de Estenoz / Pres of Council of Indies xxx Arriaga</t>
  </si>
  <si>
    <t>Adm. William Burnaby / Joseph Maud / Lt. Robert Hodgson / Gov of Jam William Henry Lyttelton / King</t>
  </si>
  <si>
    <t>Boston Evening-Post 1498 p2
Boston News-Letter 3146 p2
London Chronicle 1170 p6
New-York Mercury 669 p2
New-York Mercury 673 p2
Boston Evening-Post 1545 p2
Boston Gazette 530 Supplement p1
Boston Evening-Post 1553 p2
New-York Mercury 715 p2</t>
  </si>
  <si>
    <t>CO 137/61
SPF Spain 167
Hon Alm [1828—1764 Memorial of Baymen in Council]
Adm 1/238
SPF Spain 177 [15 May 1766, Petition of Honduras Settlers to George III]
MEXICO,3099 -- a 29 dic 1763, a 12 mar 1764</t>
  </si>
  <si>
    <t>Burdon I p88–95, 111
Calderon 199 no 28, 200 no 29</t>
  </si>
  <si>
    <t>REMIREZ DE ESTENOZ A ARRIAGA, EN MERIDA A 12-3-764. ... "les concedí competente término para que sacasen todos sus efectos, que aunque le querían entretener largo tiempo, se logró sin estrépito, y con la mayor urbanidad el que el día 28-2-764, evacuasen enteramente dicho río Hondo, retirándose al de Walix..." /via Calderon 199 no 28 /MEXICO,3099
REMIREZ DE ESTENOZ A JOSE MAUD, EN MERIDA A 29-12-763. ... "aunque escribió V. M. a mis antecesores, diciendo venía para el corte de palo en virtud de los Tratados de Paz [firmado en París el día 10-2-763], no se presentó la Real Cédula que mi Soberano expidió a este fin, ni la licencia de el Rey de Inglaterra para el expresado efecto. Enterado de esto, obligan a la representación que tengo por el Rey mi Señor, el la Real Confianza del mando General de esta provincia, y de dar entero cumplimiento al referido artículo 17 del Tratado Definitivo de Paz, como llevo expresado, que destaque al Comandante del Fuerte de Bacalar Don José Rosado con ésta, requiriendo a V. M. para que hecho cargo de la falta de instrumentos para dicha introducción, y de haberse extendido cogiendo frutos como en país propio, sin esperar a señalamiento de límites, con las solemnidades correspondientes que afianzaran su establecimiento, se sirva dar con la mayor prontitud las órdenes correspondientes, para que todos los de su comitiva que se hallaren en Río Hondo, se retiren al de Valis, y esperar se me presenten cn la referida R. C. que el Rey mi Amo despachó a este fin, y con órdenes del Rey de Inglaterra para este efecto, ...” /via Calderon 200 no 29 /MEXICO,3099 -- a 29 dic 1763</t>
  </si>
  <si>
    <t>evac Hondo on 4 Feb 64 / evac all except Old on 13 Feb 64 / restored 5 Mar 65</t>
  </si>
  <si>
    <t>E 309</t>
  </si>
  <si>
    <t>14 May 1764</t>
  </si>
  <si>
    <t xml:space="preserve">Print notice by Public Meeting </t>
  </si>
  <si>
    <t>Account of Logwood Prohibition, of petition to Gov of Jam, and of order to evacuate R Hondo by Joseph Rosado on 22 Feb 1764 [verbatim, translated], carried to Philadelphia by vessel, possibly marking first print, published public notice by Public Meeting</t>
  </si>
  <si>
    <t>Joseph Rosado</t>
  </si>
  <si>
    <t>New-Hampshire Gazette 401 p2</t>
  </si>
  <si>
    <t>E 310</t>
  </si>
  <si>
    <t>Commentaries on the Laws of England published</t>
  </si>
  <si>
    <t>E 311</t>
  </si>
  <si>
    <t>30 May 1766</t>
  </si>
  <si>
    <t>Yuc helps Hon slaves reach amnesty</t>
  </si>
  <si>
    <t>Spanish station boats at Hondo to help or seduce slaves to amnesty</t>
  </si>
  <si>
    <t>SPF Spain 180 [22 Jul, 11, 25 Aug 1768]
SPF Spain 181 [20 Mar 1769]
SPF Spain 183 [10 Feb 1770]
MEXICO,3018 -- a 15 mayo, 17 oct 1766
MEXICO,3099 -- a 15 mayo 1766, a 19 feb 1768, a 7 ago, 26 oct 1771
Ann Reg [1765]
ADM 1/238 [20 Nov 1767, 20 Jun, 8 Jul 1771]
ADM 1/239 [9 Oct 1773]
CO 123/13 [c Nov or Dec 1790, Hunter to Gov of Yuc]
MM A1 [5 Jun 1794]</t>
  </si>
  <si>
    <t>Burdon I p115—6
Calderon 212 no 53, 216 no 67</t>
  </si>
  <si>
    <t>Lower Start assumed as first dry season after Upper End of Cook’s Revolt
1765, Extract from Annual Register. ... numbers of the Baymen's slaves desert daily to the Spaniards; whereas, all the wood in the old tracts, within reach of the floods being cut down, their labour is wanted more than ever to bring it [wood] to these tracts from whence, on the rising of the rivers /via Burdon 1 p109 /Ann Reg
Petition of Honduras Settler to George III. ... The Claim of Joseph Maud and Company. ... Two negro slaves named Dick and Granby run away from our logwood works at the Rio Hondo to the Spaniards at Bacalar, and there seen secreted by them.--£100. /via Burdon 1 p111 /SPF Spain 177 [15 May 1766]
CRISTOBAL DE ZAYAS, GOBERNADOR DE YUCATAN, A ARRIAGÁ, EN MERIDA, A 15-5-766. "...En estos días han venido fugitivos de Río Hondo algunos ingleses por el mal trato que les dan los rancheros de los cortes de palo en que se dedican. Con esto se toma la providencia con arreglo a las reales órdenes de dirigirlos en los barcos que suelen navegar de esta provincia a la Habana, para que aquel governador lo remita a donde es costumbre..." /via Calderon 212 no 53 /MEXICO,3018 -- a 15 mayo 1766
MINUTA DE LA REAL ORDEN DE ARRIAGA A ZAYAS, EN MADRID A 19-2-768. "Hice presente al Rey la carta de V. S. de 24-9-767 en que participa, que abusando los ingleses establecidos en Walix del preliminar 17 del último Tratado de Paz, e interpretándole a su modo, han procurado aproximarse al Presidio de Bacalar con pretexto de reclamar esclavos fugitivos, insultando a los vigías que impiden el comercio ilícito, y últimamente solicitando establecer sus cortes de palo en la Bahía del Espíritu Santo, por haber apurado el de Walix, lo que trae los inconvenientes que V. S. indica..." /via Calderon 212 no 55 /MEXICO,3099 -- a 19 feb 1768
ANTONIO OLIVER A JUAN BOTHAM, EN MERIDA A 7-8-771. "Tengo respondido a V. S. muy difusamente sobre los dos punto a que se reduce la carte de V. S de 9-7-771, porque son los mismos de que trataba la de 21-5-771. El Rey no puede negar la hospitalidad y protección del extranjero de cualquiera condición, ... La libertad en que los negros fugitivos quedan cuando vienen, no deja arbitrio de que indemnizar al dueño, que tenía la propiedad de su dominio, pues nadie le adquiere sobre su persona para responder de aquel daño con el interés que se figura, de compra que no existe. ... Si con la facilidad que los indios vasallos del Rey mi Amo se han pasado al Walis se huyeren y regresaren los negros reclamados, lo miraré con la indiferencia que merece su inconstancia, y el ningún interés que de su permanencia resulta a esta provincia, y prometo a V. S., como Oficial de honor, que siempre que alguno se pasare con justificación, de que ha sido inducido por vasallo del Rey, daré un notorio y ejemplar castigo al inductor, y restituiré al esclavo seducido, con la protesta de que la inmunidad del terreno le preserve de la pena merecida. /via Calderon 216 no 67 /MEXICO,3099 -- a 7 ago 1771
1785, November 26th. Rober White to Lord Carmathen, Sec. of State. Intelligence from the Bay. ... A settlement of Spaniards has been formed up the Belize River on the North Bank not far from the [1783] Boundary. Negroes are still decoyed by the Spaniards.  /via Burdon 1 p151 /CO 123/3
[Interim Superintendent Col Peter] Hunter [complained to Gov of Yuc] against the conduct of the Spaniards in fomenting slave-revolts in the British [Hon] areas, and in enticing away the slaves of British Settlers under a pretence of granting them freedom ... [eg] of the conduct of a certain Peter Gonzales, who had come into the Settlement as interpreter of the Spanish Commissary [per 1786 Convention of London]. States that this man had attempted to corrupt several negro slaves with money and to induce them to set fire to the houses and betray the settlement ... /via Burdon 1 p190 /CO 123/13
Letter of April 26th, 1792, Magistrates to Col Hunter, complaining that 30 slaves had fled to the Spaniards since Christmas. /via Burdon 1 p199 /xxx
Potts to ? 28 May 1792. It is but a Week ago since a whole Gang about Twelve in number ... Deserted in a Body to the Spaniards, got safe in to the Look out &amp; were as usual joyfully received, this last Desertion has caused a general dread &amp; apprehension amongst the Inhabitants of this Settlement, who perceive nothing less than the total ruin of their Property, should a speedy Stop not be put to a practice so disgraceful to Society &amp; so repugnant to Justice. /v Bolland 75 159 /CO 123/13
11 Jun 1793 Memorial of Garnett and Armstrong to Dundas. [Y]our Memorialists have very recenty experienced an additional loss by having 24 of their Negroes revolted who have been enticed by the Spaniards (under a preence of granting their Freedom) to Bacalar ... /v Bolland 75 160 /CO 123/13
1794, June 5th. Magistrates' Meeting. Letters written to Capt Gen of Yuc and Commandant of Bacalar demanding restitution for five slaves who had deserted from the Rio Honda and had been conveyed from the English limits to the Castle at Bacalar by a Spanish Corporal. /via Burdon 1 p210 /MMA 1</t>
  </si>
  <si>
    <t>E 312</t>
  </si>
  <si>
    <t>30 Jan 1765</t>
  </si>
  <si>
    <t>Dutch loggers of three sloops fm Curaçao commit “insolences,” thereafter seized by Yucatan</t>
  </si>
  <si>
    <t>London Chronicle 1301 p8</t>
  </si>
  <si>
    <t>E 313</t>
  </si>
  <si>
    <t>9 Apr 1765</t>
  </si>
  <si>
    <t>Burnaby’s Code</t>
  </si>
  <si>
    <t>Mr. J. Maud and Adm. Burnaby codify Settlement’s common law</t>
  </si>
  <si>
    <t>St. George’s</t>
  </si>
  <si>
    <t>Joseph Maud / Adm. William Burnaby</t>
  </si>
  <si>
    <t>Boston News-Letter 3535 Supplement p1</t>
  </si>
  <si>
    <t>Laws 1765—1810</t>
  </si>
  <si>
    <t>Burdon I p100</t>
  </si>
  <si>
    <t>Signatures inc women and [likely] unpropertied men</t>
  </si>
  <si>
    <t>E 314</t>
  </si>
  <si>
    <t>Fin 1</t>
  </si>
  <si>
    <t>22 Jun 1765</t>
  </si>
  <si>
    <t>Exhaustion of logwood leads to crisis</t>
  </si>
  <si>
    <t>London Chronicle 1374 p8
Gazetteer and New Daily Advertiser 11427 p2
Boston Post-Boy 458 p3
Gazetteer and New Daily Advertiser 11 728 p2</t>
  </si>
  <si>
    <t>“Letters from the bay of Honduras dated the latter end of June [1765], are full of complaints of the little advantage now to be made in the cutting of logwood, which is so scarce that vessels lie frequently 9 or 10 months for their loading, till their bottoms are eaten out with worms. This scarcity is owing to all the logwood which lay any way contiguous to the river being cut down and brought away since we got possession of it. So that nothing is left in the old tracks, but what lies so far back from the rivers, as makes it almost impracticable, or at least too tedious and expensive to carry it upon negroes to the water side.” /LC 1374</t>
  </si>
  <si>
    <t>sev settlers returning w slaves to Mos / to Pensacola</t>
  </si>
  <si>
    <t>Log so scarce that vessels lie frequently 9 or 10 months for loading</t>
  </si>
  <si>
    <t>E 315</t>
  </si>
  <si>
    <t>Great or strong “Freshes” preclude logging</t>
  </si>
  <si>
    <t>London Chronicle 1374 p8
New-York Gazette 351 p3</t>
  </si>
  <si>
    <t>Freshes have been so great / Hondo runs c 5 knots p hr / no business done 25 Oct to 29 Nov 65 / expect little Wood Dec 65 to Jan 66</t>
  </si>
  <si>
    <t>E 316</t>
  </si>
  <si>
    <t>Mr. Thomas Cook’s slaves start a general revolt</t>
  </si>
  <si>
    <t>sev Neg</t>
  </si>
  <si>
    <t>sev Crafs w armed men</t>
  </si>
  <si>
    <t>Boston Evening-Post 1565 p2
Boston Evening-Post 1569 p2
Gazetteer and New Daily Advertiser 11431 p6
Public Ledger 1835 p2
London Evening Post 5943 p1</t>
  </si>
  <si>
    <t>CO 137/62 [Maud to Littelton 7 Oct 1765]</t>
  </si>
  <si>
    <t>Bolland 75 151</t>
  </si>
  <si>
    <t>Revolters’ names not provided
Mr. Cook, of the Bay of Honduras, has been murdered by his own negroes, who have since killed three English seamen; some craft, with armed men, are gone after them, being allowed all the plunder they may take from them, and ten ton of logwood for every negroe they bring in, alive or dead. /GNDA 11431
7 Oct 1765 Maud to Littelton. The want of power we lately very severely experience in a very dangerous case viz the Negroes belonging to one Mr. Thomas Cooke late of Jamaica, rebelled, killed their Master and a Caprenter robbed the house of every thing that was valuable, and fled to the woods; a few days after they murdered three Men in a small Schooner of mine, that went into the New River to load Logwood, and the poor people unhappily falling into the hands of those inhuman wretches fell a sacrifice, and they sunk the vessell; For want of power to compel people to take arms agains thtem we habe not been able to raise a party, and they still continue in Rebellion and have entirely stopped the communication of the New Riber, altho there are not above ten or twelve men able to carry arms amongst them all, and if they do not destroy one another by their own Cabals (as we have some hopes they will do, two or three being killed by the others) we do not know when it will end. /v Bolland 75 /CO 137/62</t>
  </si>
  <si>
    <t>Cook, Carpenter, 3 seamen killed, 2 t 3 Neg</t>
  </si>
  <si>
    <t>min 1 fam robbed [likely]</t>
  </si>
  <si>
    <t>held New R</t>
  </si>
  <si>
    <t>E 317</t>
  </si>
  <si>
    <t>22 Aug 1765</t>
  </si>
  <si>
    <t>Slave revolters blockade New R, and ask for but are denied Sp [Yuc likely] asylum</t>
  </si>
  <si>
    <t>c 70 revolters</t>
  </si>
  <si>
    <t>Lloyd's Evening Post 1310 p2</t>
  </si>
  <si>
    <t>Madrid, November 5. The ships lately arrived from [Sp] Honduras bring an account, that the Negroes, ... have taken and murdered several English, and even one Spaniard, who came to treat with them about an accommodation, and that they had sent an express to our [Sp] Governor, to know if they might hope for protection in case the English should drive them from their post; but that the Governor told them, they had no protection to expect; and ordered them to retire out of the Spanish territories. /Lloyd’s EP 1310</t>
  </si>
  <si>
    <t>killed sev seamen [New] 1 Sp</t>
  </si>
  <si>
    <t>many bay men deserted works [in New?]</t>
  </si>
  <si>
    <t>E 318</t>
  </si>
  <si>
    <t>1 Sep 1765</t>
  </si>
  <si>
    <t>Jamaica Reinforcements Sail for Bay</t>
  </si>
  <si>
    <t>Royal Navy helps quell slave revolt</t>
  </si>
  <si>
    <t>3 Sloops of War Swift, Speedwell, Beaver</t>
  </si>
  <si>
    <t>Gazetteer and New Daily Advertiser 11 518 p2
Public Ledger 1835 p2
London Evening Post 5943 p1</t>
  </si>
  <si>
    <t>E 319</t>
  </si>
  <si>
    <t>Falling Out Breaks Revolt</t>
  </si>
  <si>
    <t>Revolters have a falling out which breaks the revolt</t>
  </si>
  <si>
    <t>Gazetteer and New Daily Advertiser 11 518 p2</t>
  </si>
  <si>
    <t>sev slaves hanged [of 70?] / the ringleaders hanged</t>
  </si>
  <si>
    <t>some Neg taken prisoners</t>
  </si>
  <si>
    <t>E 320</t>
  </si>
  <si>
    <t>31 Dec 1766</t>
  </si>
  <si>
    <t>Free Neg at Bacalar</t>
  </si>
  <si>
    <t>First mention of free Neg in Bacalar = 30 or 40.</t>
  </si>
  <si>
    <t xml:space="preserve">Gerhard 73 = Calderón Quijano, 1944, p. 199; 1953, pp. 214–215, 283 </t>
  </si>
  <si>
    <t>E 321</t>
  </si>
  <si>
    <t>16 Apr 1766</t>
  </si>
  <si>
    <t>Boston Post-Boy 458 p3</t>
  </si>
  <si>
    <t>ADM 1/238 [26 Jun 1771]</t>
  </si>
  <si>
    <t>Burdon 1 p118</t>
  </si>
  <si>
    <t>John Lawrie, Sowell Eve and J. Alexander, Honduras Bay, to Capt. Botham. As there is but little logwood remaining in the Balize, Rio Hunda and New River, and they are assured there are large quantities in the Gulf of Monteak and the Northward of the Rio Hunda, many of them are desirous of removing to those places. /via Burdon 1 p118 /Adm 1/238 [26 Jun 1771]</t>
  </si>
  <si>
    <t>wood scarce / c 70 vessels waiting</t>
  </si>
  <si>
    <t>E 322</t>
  </si>
  <si>
    <t>15 May 1766</t>
  </si>
  <si>
    <t>Hon currency</t>
  </si>
  <si>
    <t>First record of Bay currency worth a quarter of Jamaica currency</t>
  </si>
  <si>
    <t>CO 123/5</t>
  </si>
  <si>
    <t>Burdon I p112</t>
  </si>
  <si>
    <t>E 323</t>
  </si>
  <si>
    <t>21 Jun 1766</t>
  </si>
  <si>
    <t>Scarcity of provisions precludes Fleet from leaving</t>
  </si>
  <si>
    <t>Old, St. George’s</t>
  </si>
  <si>
    <t>Boston Post-Boy 467 p3
Public Advertiser 6932 p4
New-York Gazette 394 p3
New-York Gazette 397 p2
New-York Gazette 408 p2</t>
  </si>
  <si>
    <t>Prov esp bread so very scarce / many vessels ready to sail could not for want thereof</t>
  </si>
  <si>
    <t>E 324</t>
  </si>
  <si>
    <t>Prov scarce [likely] to min 1 Nov 66</t>
  </si>
  <si>
    <t>E 325</t>
  </si>
  <si>
    <t>1 Feb 1767</t>
  </si>
  <si>
    <t>30 Apr 1767</t>
  </si>
  <si>
    <t>French and Dutch loggers grow numerous in Settlement</t>
  </si>
  <si>
    <t>London Chronicle 1604 p8</t>
  </si>
  <si>
    <t>BL Add MS 12404 bk 1 ch 12</t>
  </si>
  <si>
    <t>Burdon 1 p125</t>
  </si>
  <si>
    <t>Assume three month period
1774. Edward Long urges strongly the necessity for recognising Honduras as a British Colony in order that the Navigation Acts might be strictly enforced to stop shipment of wood in Dutch vessels. /via Burdon 1 p125 /BL Add MS 12404 book 1 ch 12</t>
  </si>
  <si>
    <t>Fr Dutch Log cutters extremely numerous in bay</t>
  </si>
  <si>
    <t>E 326</t>
  </si>
  <si>
    <t>Hondo R Disturbances</t>
  </si>
  <si>
    <t>Sp engage Baymen or vice versa</t>
  </si>
  <si>
    <t>London Evening Post 6165 p6
New-York Gazette 422 p2
London Chronicle 1632 p6
New-York Mercury 813 p2</t>
  </si>
  <si>
    <t>Kingston, Jamaica, April 18. Wednesday afternoon arrived at Port-Royal, in 17 days passage, an open express-boat from the Bay of Honduras, with an account that the Spaniards have revolted there, seized several Negroes, the properties of the inhabitants, as also murdered some of the Bay-men. /LEP 6165
Charles-Town, April 17. ... The master of a vessel, arrived here fromt he bay of Honduras, says, that the Spaniards had committed some irregularities against the logwood cutters settled on the Rio Honde. /LC 1632</t>
  </si>
  <si>
    <t>some Baymen murdered</t>
  </si>
  <si>
    <t>Neg of oldest settlers carried off fm Hondo</t>
  </si>
  <si>
    <t>houses, cattle burnt at Hondo</t>
  </si>
  <si>
    <t>E 327</t>
  </si>
  <si>
    <t>One Indian raid on Capt. Naismith of Settlement</t>
  </si>
  <si>
    <t>party of Indians</t>
  </si>
  <si>
    <t>Capt. Naismith</t>
  </si>
  <si>
    <t>1 Neg killed</t>
  </si>
  <si>
    <t>house sacked [likely?]</t>
  </si>
  <si>
    <t>E 328</t>
  </si>
  <si>
    <t>1 Feb 1768</t>
  </si>
  <si>
    <t>30 Apr 1768</t>
  </si>
  <si>
    <t>Riots or civil unrest break out, which Magistrates nor HMS Earl of Egmont are able to restrain</t>
  </si>
  <si>
    <t>HMS Earl of Egmont</t>
  </si>
  <si>
    <t>CO 137/63 [Admiralty to Hillsborough 27 Jul, 23 Aug, 12 Oct 1768 / Parry to Stephens 27 Mar 1768]
ADM 1/238 [Parry to Stephens 27 Mar, 28 Jun, 12 Dec 1768]</t>
  </si>
  <si>
    <t>Bolland 75 78
Burdon 1 114</t>
  </si>
  <si>
    <t>27 Mar 1768 Parry to Stephens. The Earl of Egmont armed schooner returned lately from the Bay of Honduras to which place I informed their Lordships in my last I had sent her to establish regularity and enforce Obedience amongst the Baymen to acts of Justice and Equity, and to which all the Inhabitants had subscribed their names, being a code of Laws calculated for their general good, but I am very sorry to be obliged to say thet her Commander has not been able to put into execution those salutary measures; for the Major part of them have resisted the power that had been usually invested in the Magistrates, protesting against any authority I had over them, and have shook off all sort of Subordination so that those Magistrates who had managed matters with a kind of regularity, and who, by their authority kept the most licentious in awe, and curbing them from treating the Spaniards with that Cruelty which they are thoroughly inclidned ot do and have done on so many occasions, are now divested of their power, and are now themselves subjected to riot, insult and confusion ... /v Burdon 1 114 /ADM 1/238</t>
  </si>
  <si>
    <t>E 329</t>
  </si>
  <si>
    <t>1 Jun 1768</t>
  </si>
  <si>
    <t>30 Sep 1768</t>
  </si>
  <si>
    <t>French merchants outcompete English in Fleet</t>
  </si>
  <si>
    <t>Westminster Journal and London Political Miscellany 1234 p2</t>
  </si>
  <si>
    <t>Eng wool has hardly any sale in Bay / Fr bring manufactures 30 pc cheaper</t>
  </si>
  <si>
    <t>E 330</t>
  </si>
  <si>
    <t>1 Jan 1769</t>
  </si>
  <si>
    <t>30 Dec 1769</t>
  </si>
  <si>
    <t>Arkwright water frame</t>
  </si>
  <si>
    <t>Richard Arkwright receives patent no. 931 for "A new Piece of Machinery never before found out, practised, or used, for the Making of Weft or Yarn from Cotton, Flax, and Wool, ... .”</t>
  </si>
  <si>
    <t>Richard Arkwright</t>
  </si>
  <si>
    <t>E 331</t>
  </si>
  <si>
    <t>1 Jan 1770</t>
  </si>
  <si>
    <t>31 Dec 1770</t>
  </si>
  <si>
    <t>Shipwright in Hon</t>
  </si>
  <si>
    <t>Oswall Eves builds 30 tonne vessel or schooner, and is sold for J £ 350 in 1775</t>
  </si>
  <si>
    <t>Oswall Eves</t>
  </si>
  <si>
    <t>MSR 13 Mar 1775</t>
  </si>
  <si>
    <t>Burdon I p125</t>
  </si>
  <si>
    <t>1775, March 13th. Recorded that "A Vessell or Schooner of the burthen of Thirty Tons or thereabouts built in the Bay of Honduras in the year 1770 by Oswall Eves" was sold to a Mosquito Shore settler for £350 Jamaica Currency. /Burdon 1 p125 /MSR</t>
  </si>
  <si>
    <t>E 332</t>
  </si>
  <si>
    <t>1 Jul 1770</t>
  </si>
  <si>
    <t>Sharp Dispute</t>
  </si>
  <si>
    <t>London Evening Post 6678 p4</t>
  </si>
  <si>
    <t xml:space="preserve">LONDON ... Private letters formt he Bay of Honduras say, that a sharp dispute had happened between the Bay-men and the Spaniards, in which several fo the former were killed. /LEP 6678
Possibly cf proposal to capture Bacalar by Thomas Southwell Bib Real, DIG/II/2831, Misceláneos, Tomo XVII [Propuestas por D. Thomas Southwell el año de 1770] /v Barke 16 133 </t>
  </si>
  <si>
    <t>sev bay men killed in dispute</t>
  </si>
  <si>
    <t>E 333</t>
  </si>
  <si>
    <t>Gazetteer and New Daily Advertiser 12 971 p2
Middlesex Journal 250 p2
New-York Journal 1456 p208</t>
  </si>
  <si>
    <t>min 2 ships driven off wo loading</t>
  </si>
  <si>
    <t>destroyed all mahogany lying in some bays</t>
  </si>
  <si>
    <t>E 334</t>
  </si>
  <si>
    <t>16 Jul 1770</t>
  </si>
  <si>
    <t>Yuc granted free trade</t>
  </si>
  <si>
    <t>Real cédula grants Yucatan and Campeche free trade to select Sp ports</t>
  </si>
  <si>
    <t>See M. I. Campos Goenaga, Link: https://www.redalyc.org/pdf/351/35102904.pdf</t>
  </si>
  <si>
    <t>E 335</t>
  </si>
  <si>
    <t>1 Nov 1770</t>
  </si>
  <si>
    <t>Sacking of Ambergris Caye</t>
  </si>
  <si>
    <t>Ambergris</t>
  </si>
  <si>
    <t>PA 4 swivel guns c 18 men</t>
  </si>
  <si>
    <t>Boston News-Letter 3507 p2
General Evening Post 5824 p4</t>
  </si>
  <si>
    <t>MEXICO,3099 -- a 22 mar 1771</t>
  </si>
  <si>
    <t>Calderon 214 no 60</t>
  </si>
  <si>
    <t>OFICIO DE ARRIAGA A GRIMALDI, EN MADRID A 22-3-771. "Paso a V. E de orden del Rey la adjunta carta del Gobernador de Yucatán, su fecha 3-9-770, en que participa que habiéndose establecido unos rancheros negros cortando palo de tinta en Punta de Piedra, a 25 leguas del Presidio de Bacalar, se les hizo retirar en los términos que manifiesta el documento que acompaña, ..." /via Calderon 214 no 60 /MEXICO,3099 -- a 22 mar 1771</t>
  </si>
  <si>
    <t>carried of a Neg fm Ambergris</t>
  </si>
  <si>
    <t>burnt sev houses at Ambergris</t>
  </si>
  <si>
    <t>E 336</t>
  </si>
  <si>
    <t>1 Dec 1770</t>
  </si>
  <si>
    <t>Fr loggers or merchants or sailors engage Baymen or vice versa</t>
  </si>
  <si>
    <t>Middlesex Journal 285 p4</t>
  </si>
  <si>
    <t>LONDON ... Letters received form Honduras mention, that a very dangerous dispute has broke out between the logwood cutter in that bay, and the French, who daily interrupt the British trade in those parts. /MJ 285</t>
  </si>
  <si>
    <t>very dangerous dispute broke out w Fr Log cutters</t>
  </si>
  <si>
    <t>E 337</t>
  </si>
  <si>
    <t>1 Jan 1771</t>
  </si>
  <si>
    <t>Cromford Mill</t>
  </si>
  <si>
    <t>Richard Arkwright builds first water-powered spinning mill in Cromford, Derbyshire, England.</t>
  </si>
  <si>
    <t>Cromford</t>
  </si>
  <si>
    <t>E 338</t>
  </si>
  <si>
    <t>Gov. of Jam Reassures Baymen of Safety on Mainland</t>
  </si>
  <si>
    <t>Baymen panic in fear of Sp attack, and retreat to St. George’s, after which Gov of Jam reassures them of safety</t>
  </si>
  <si>
    <t>St. George’s, Spanish Town</t>
  </si>
  <si>
    <t>Boston News-Letter 3535 Supplement p1
Middlesex Journal 368 p3
General Evening Post 5923 p3</t>
  </si>
  <si>
    <t>for some time past baymen had moved their families to St. George’s Caye … apprehensive of rupture bw GB and Sp to [likely] Jun 1771</t>
  </si>
  <si>
    <t>productive of great loss to baymen, little or no Log having been cut</t>
  </si>
  <si>
    <t>E 339</t>
  </si>
  <si>
    <t>1 May 1771</t>
  </si>
  <si>
    <t>30 May 1771</t>
  </si>
  <si>
    <t>Riots or civil unrest break out, inc at least one house looted, unknown number of persons assaulted, and interruption of annual election of Magistrates by a mob</t>
  </si>
  <si>
    <t>CO 137/67 [Inhabitants to Rodney 12 Sep 1771]
ADM 1/238 [Inhabitants to Mackensie 20 Jun 1771 / Botham to Mackensie 8 Jul 1771]</t>
  </si>
  <si>
    <t>Bolland 75 78
Burdon 1 117</t>
  </si>
  <si>
    <t>c Nov 1769 Mags request a Royal Navy ship remain stationed at Hon /v Burdon 1 117 /SPF Spain 182 [Forrest to Stephens 29 Nov 1769]
20 Jun 1771 Inhabitants to Commodore Mackensie, 22 signatures. Request vessel of war be permanently stationed at Hon since "notwithstanding our ardent endeavours of the contrary we are in a state of anarchy.” /v Burdon 1 117 /ADM 1/238</t>
  </si>
  <si>
    <t>1 house looted</t>
  </si>
  <si>
    <t>E 340</t>
  </si>
  <si>
    <t>Maya Refugees</t>
  </si>
  <si>
    <t>Mayas seek refuge in Settlement during Yuc famine, and Baymen aid them</t>
  </si>
  <si>
    <t>Boston News-Letter 3535 Supplement p1
General Evening Post 5923 p3
Ann Reg [1771] 163</t>
  </si>
  <si>
    <t>Maya … continue daily to desert from Yucatan to the Eng settlers / receive hospitality</t>
  </si>
  <si>
    <t>E 341</t>
  </si>
  <si>
    <t>1 Nov 1771</t>
  </si>
  <si>
    <t>Scarcity of provisions</t>
  </si>
  <si>
    <t>Boston Evening-Post 1884 p2
Boston Evening-Post 1891 p2</t>
  </si>
  <si>
    <t>Prov so scarce / the like not remembered by oldest settlers</t>
  </si>
  <si>
    <t>E 342</t>
  </si>
  <si>
    <t>6 Mar 1772</t>
  </si>
  <si>
    <t>Glover’s</t>
  </si>
  <si>
    <t>Capt. [or master] Theremin</t>
  </si>
  <si>
    <t>London Evening Post 6915 p4</t>
  </si>
  <si>
    <t>Jacob’s Well crew taken</t>
  </si>
  <si>
    <t>Jacob’s Well craft taken</t>
  </si>
  <si>
    <t>E 343</t>
  </si>
  <si>
    <t>6 Dec 1772</t>
  </si>
  <si>
    <t>31 Dec 1773</t>
  </si>
  <si>
    <t>Thetis affair</t>
  </si>
  <si>
    <t>Baymen steal cargo of Sp register ship Thetis, wrecked off Northern Triangles</t>
  </si>
  <si>
    <t>Northern Triangles, St. George’s</t>
  </si>
  <si>
    <t>Diego Britto of Thetis / Gov of Yuc or Alcalde of Bacalar</t>
  </si>
  <si>
    <t>James Farrell / John Lockhart Smith</t>
  </si>
  <si>
    <t>Sir George Bridges Rodney, Admiral of or at Jam</t>
  </si>
  <si>
    <t>Boston Post-Boy 820 p2
Middlesex Journal 641 p4
New-York Gazette and Weekly Mercury 1130 p3</t>
  </si>
  <si>
    <t>ADM 1/239 [1, 4, 6, 26 May 1773]</t>
  </si>
  <si>
    <t>Burdon 1 p119</t>
  </si>
  <si>
    <t>Cadiz, April 2. We have recieved the bad news, tha the Thetis frigate, bound from Honduras to the Havanna, with a cargo of (amongst other articles) 1800 serons of indigo, was wrecked on the 6th of December, near Cape Atocha. The crew and what specie was on board were saved, but the cargo was totally lost. /MJ 641
1773, May 1st. Adm. Rodney, Jamaica, to Sec. Stephens. ... Encloses Affadavit by James Ferrals of St. George's Kay ... "Thetis" carring "1800 screens of indigo, a large quantity of sarsaparilla, 29 chests of registered Money, and private property to a great amount" was wrecked on the Northern Triangles. Towards the end of January two of her officers came to St. George's Key and after several attempts managed to reach the Triangles with a party of Baymen who agreed to help in getting off the cargo in return for proper salvage money. The Spaniards then removed the crew and register mone first to St. George's Key and thence to Bacalar, leaving Mr. John Lockhart Smith (a naval Lieutenant and a Bayman) in charge of the frigate and cargo. After the Spaniards had gone, several Bay vessels full of indigo arrived at the Key from the wreck, and letters from the Commandant at Bacalar inquiring about the cargo were not attended to. The Baymen proposed to confiscate the whole of it and when Ferrals remonstrated they threatened his life. The Frigate [Thetis], which lay high and dry was unnecessarily burnt. "Sworn before me ..." Gilbert Mathison. /via Burdon 1 p119 /Adm 1/239</t>
  </si>
  <si>
    <t>E 344</t>
  </si>
  <si>
    <t>1 Mar 1773</t>
  </si>
  <si>
    <t>30 Jul 1773</t>
  </si>
  <si>
    <t>Middlesex Journal 696 p4</t>
  </si>
  <si>
    <t>A letter from Jamaica mentions, that a vessel from the bay of Honduras had arrived there, and brings an account tha thte Spaniards, by an order from Old Spain, had once more destroyed all the mahogany, logwood and fustick, lying in the small bays, to prevent our traders comin gon that coast; and that they were obliged to come away without a load. /MJ 696 p4</t>
  </si>
  <si>
    <t>destoyed all mahogany logwood fustick lying in small bays / some to many maerchants forced to leave without cargo</t>
  </si>
  <si>
    <t>E 345</t>
  </si>
  <si>
    <t>26 May 1773</t>
  </si>
  <si>
    <t>Select Committee of Public Meeting</t>
  </si>
  <si>
    <t>Public Meeting appoints special Committee to look into and report on the Thetis Affair</t>
  </si>
  <si>
    <t>Chairman of Committee on Thetis Richard Hoare</t>
  </si>
  <si>
    <t>ADM 1/239 [26, 27, 29 May, 25 Sep 1773]</t>
  </si>
  <si>
    <t>Burdon 1 p120</t>
  </si>
  <si>
    <t>1773, May 26th. Meeting of the Inhabitants, St. George's Key. ... The Inhabitants having assembled at the House of Mrs. Hannah Morey about the hour of ten in the forenoon," the Clerk of the Court read [Sir George Bridges] Rodney's and [Captain xxx] Davey's letters [regarding the Thetis Affair]. A Committee was appointed to prepare an address to Rodney and with permission to procure from the settlers copies of letters bearing on the "Thetis" and to examine persons concerned. All absentees to be notified so that the Committee's Report on the question may be laid before them as soon as possible. /via Burdon 1 p120 /Adm 1/239 [26 May 1773]</t>
  </si>
  <si>
    <t>E 346</t>
  </si>
  <si>
    <t>Mr. Walters Davidson’s slaves start a general revolt</t>
  </si>
  <si>
    <t>Capt Davis HMS Diligence</t>
  </si>
  <si>
    <t>Boston Post-Boy 830 p2
Rivington’s New York Gazetteer 16 p3
New-York Gazette and Weekly Mercury 1140 p3
New-York Journal 1600 p3
Boston Post-Boy 838 p3
General Evening Post 6225 p3
Rivington’s New York Gazetteer 29 p3</t>
  </si>
  <si>
    <t>ADM 1/239 [29 May, 21 Jun, 8 Aug 1773]</t>
  </si>
  <si>
    <t>Burdon I p121</t>
  </si>
  <si>
    <t>Letter from New-York, dated July 12, say, "Advice is received from Honduras Bay, dated the 29 of May last [1773], that the day before the inhabitants at St. George's Key were alarmed with an account of an insurrection havign happened among the negroes in the Old River, which broke out amongst the slaves belonging to Walter Davidson, who, when the accounts came away, had murdered two white men, and being powerful in number, were proceeding to the next mahogany works, to invite or force the slaves to join them. A number of inhavitants, joined to a detachment of sailors from the Diligence man of war, properly victualled and armed, are just now preparing to set off in quest of the revolters; every person possessed of families and property in the different rivers, are obliged to quit the key and proceed thither : such negroes as are suspected on this key, were last night taken up and confied on board the man of war; every precaution in taken to prevent any further disorder, and it is hoped the insurrection will, with the blessing of God, be subdued in a short time. /GEP 6225</t>
  </si>
  <si>
    <t>2 white men killed / Hill killed later / one family feared shot dead later / 1 steersman killed later</t>
  </si>
  <si>
    <t>some to many slaves on St. George’s imprisoned in Diligence [to prevent their joining revolt]</t>
  </si>
  <si>
    <t>min 4 families robbed</t>
  </si>
  <si>
    <t>will be very little wood of any kind shipped in 1773</t>
  </si>
  <si>
    <t>E 347</t>
  </si>
  <si>
    <t>4 Jun 1773</t>
  </si>
  <si>
    <t>Escape Killings</t>
  </si>
  <si>
    <t>Yuc or Sp vecinos offer asylum to slaves or revolting slaves, and allegedly encourage them to kill and rob master before escaping to Yuc</t>
  </si>
  <si>
    <t>Hondo, New</t>
  </si>
  <si>
    <t>Guards</t>
  </si>
  <si>
    <t>3 Neg of John Fullon, Hugh Wilson / [prev] other slaves</t>
  </si>
  <si>
    <t>Capt. McDugall / [prev] Capt. Wooldrige, Capt. McCarthy</t>
  </si>
  <si>
    <t>Rivington’s New York Gazetteer 16 p3</t>
  </si>
  <si>
    <t>ADM 1/239 [8, 10 Aug, 11 Oct 1773]</t>
  </si>
  <si>
    <t>Burdon 1 p122</t>
  </si>
  <si>
    <t>min 3 Captains killed by slaves &lt; Jun 73</t>
  </si>
  <si>
    <t>min 3 slaves escape to Yuc with help of Guards &lt; Jun 73</t>
  </si>
  <si>
    <t>min 1 craft ransacked by Guards</t>
  </si>
  <si>
    <t>E 348</t>
  </si>
  <si>
    <t>7 Jun 1773</t>
  </si>
  <si>
    <t>Marshmen’s Engagement</t>
  </si>
  <si>
    <t>Baymen engage revolters</t>
  </si>
  <si>
    <t>c 50 slaves w 16 muskets, cutlasses etc.</t>
  </si>
  <si>
    <t>Capt Thomas Davey, Baymen / 3 parties of 30 or 40 men ea. [later]</t>
  </si>
  <si>
    <t>ADM 1/239</t>
  </si>
  <si>
    <t>Burdon I p121—5</t>
  </si>
  <si>
    <t>6 white men prev killed / lead revolter likely fatally wounded</t>
  </si>
  <si>
    <t>14 slaves had [possibly] been impressed prev / returned 8 Jun 73</t>
  </si>
  <si>
    <t>revolters retire to woods</t>
  </si>
  <si>
    <t>taken five settlements [houses likely] prev</t>
  </si>
  <si>
    <t>E 349</t>
  </si>
  <si>
    <t>1 Aug 1773</t>
  </si>
  <si>
    <t>Sp demand cargo from Thetis, causing panic amongst Baymen</t>
  </si>
  <si>
    <t>Daily Advertiser 13388 p1</t>
  </si>
  <si>
    <t>ADM 1/239 [6 Nov 1773]</t>
  </si>
  <si>
    <t>Burdon 1 p124</t>
  </si>
  <si>
    <t>New-York. Oct. 4. By a Letter from the Bay of Honduras, of the 23rd of August, we learn, ... that a small Spanish Vessel lately arrived there to demand the Cargo of a Register Ship cast away some Time since on the Northern Triangles; which alamred the Settlers so much that most of the principal ones there intended soon to embark for the Musqueto Shore, Georgia, &amp;c. with all their Property. /DA 13388
1773, November 6th. Adm. Rodney, Jamaica, to Sec. Stephens. ... Capt. Judd could get no satisfaction out of the Inhabitants about the "Thetis." Those who converted the effects [salvaged from Thetis] to their own uses are leaving the Bay for fear of punishment. /via Burdon 1 p124 /Adm 1/239</t>
  </si>
  <si>
    <t>E 350</t>
  </si>
  <si>
    <t>Magistrates lead party in search of revolters</t>
  </si>
  <si>
    <t>c 70 revolters ?</t>
  </si>
  <si>
    <t>parties led by Magistrates</t>
  </si>
  <si>
    <t>taken or destroyed about 40 revolters</t>
  </si>
  <si>
    <t>E 351</t>
  </si>
  <si>
    <t>27 Aug 1773</t>
  </si>
  <si>
    <t>Magistrates’ expedition against revolters returns unsuccessful, and man of war Garland arrives to help quell revolt</t>
  </si>
  <si>
    <t>Capt W. Judd HMS Garland</t>
  </si>
  <si>
    <t>Daily Advertiser 13388 p1
Rinvington's New York Gazetteer 29 p3</t>
  </si>
  <si>
    <t>c 70 revolters in woods / w Sp</t>
  </si>
  <si>
    <t>E 352</t>
  </si>
  <si>
    <t>Indians raid Settlement</t>
  </si>
  <si>
    <t>Middlesex Journal 730 p4</t>
  </si>
  <si>
    <t>massacred numbers of Eng</t>
  </si>
  <si>
    <t>always taken what iron [arms] they could find / set fire to some houses</t>
  </si>
  <si>
    <t>E 353</t>
  </si>
  <si>
    <t>1 Mar 1776</t>
  </si>
  <si>
    <t>30 Dec 1784</t>
  </si>
  <si>
    <t>Am Refugees</t>
  </si>
  <si>
    <t>American families take refuge in Settlement for duration of American Revolution, and Baymen aid at least with housing</t>
  </si>
  <si>
    <t>St. James's Chronicle or the British Evening Post 2374 p4
St. James's Chronicle or the British Evening Post 2684 p5
Morning Herald 1355 p2</t>
  </si>
  <si>
    <t>CO 137/88 [9 Aug 1789]</t>
  </si>
  <si>
    <t>Burdon 1 p176</t>
  </si>
  <si>
    <t>Despard to Clarke, May 27th, 1789. ... The poor settlers including many American Loyalists are anxious to remove to the Bahamas or the Mosquito Shore [from Hon], since provision-growing is not permitted. /via Burdon 1 p176 /CO 137/88 [9 Aug 1789]</t>
  </si>
  <si>
    <t>sev families from various parts of Am</t>
  </si>
  <si>
    <t>E 354</t>
  </si>
  <si>
    <t>8 Jul 1776</t>
  </si>
  <si>
    <t>Mapa de el Pescador</t>
  </si>
  <si>
    <t>Detailed map by Joaquín del Castillo, with locations of Eng settlements and logging works in Hon and Mos Shore, and navigation routes off Hon</t>
  </si>
  <si>
    <t>Joaquín del Castillo</t>
  </si>
  <si>
    <t>MP-GUATEMALA,222
MP-GUATEMALA,223
GUATEMALA,878 [Presidente a 8 jul 1776]</t>
  </si>
  <si>
    <t>Explicacion. Desde el Cavo de Catocohe, ... hasta la Punta de Placencia, no tengo particular conocimiento, solo el de haver estado cindo dias fondeado en la Ysla de Cosumuel, ... Por el año de 760 [1760], con motivo de haver tomado plaza de Piloto en Omoa se me dedico, paraque pasare alos Cayos de Paliaca, à sacar Piedra para las R.e obras de aquel Puerto, cuyo motivo me facilito la proporcion de imponerme bien de su figura, y cayos, que comprende, ... En esta Ysla [Guanaja], se entra porla caveza de el Leste, como lo señala la Linea de punto, y se sale con Barco chico, porla partes del sudoeste: es el refregio de todos los Barcos, que bienen de Jamayca, ò ban de Waliz. ... /MP-GUATEMALA,222
See MPD, 01, 002 =  MP-GUATEMALA,231 for similarly detailed map of 18 Jan 1777 by José Estévez Sierra, with rivers, cayes and extent of Eng presence mapped ["Mapa Geografo de la Costa de Honduras, ... nuevamente reconocida y inspeccionada en el mes de Octubre del año proximo pasado [1776] ...”]</t>
  </si>
  <si>
    <t>E 355</t>
  </si>
  <si>
    <t>12 Sep 1777</t>
  </si>
  <si>
    <t>Washington Affair</t>
  </si>
  <si>
    <t>American privateer threatens and raids Settlement</t>
  </si>
  <si>
    <t>St. George’s, Sibun</t>
  </si>
  <si>
    <t>Commander Hezekiah Anthony</t>
  </si>
  <si>
    <t>Rivington’s New-York Loyal Gazette 144 p3
Daily Advertiser 14672 p8</t>
  </si>
  <si>
    <t>ADM 1/240
MEXICO,3018 -- a 30 sep 1777, a 19 enero 1779</t>
  </si>
  <si>
    <t>Burdon I p126</t>
  </si>
  <si>
    <t>1 pilot fm St. George’s to Sherboon</t>
  </si>
  <si>
    <t>evac St. George’s to New for ? m</t>
  </si>
  <si>
    <t>2 ships, 1 brig taken</t>
  </si>
  <si>
    <t>supply of rum, sugar demanded for</t>
  </si>
  <si>
    <t>E 356</t>
  </si>
  <si>
    <t>12 Oct 1778</t>
  </si>
  <si>
    <t>Reglamento de libre comercio 1778</t>
  </si>
  <si>
    <t>E 357</t>
  </si>
  <si>
    <t>2 Sep 1779</t>
  </si>
  <si>
    <t>30 Nov 1779</t>
  </si>
  <si>
    <t>Capture of St. George’s Caye</t>
  </si>
  <si>
    <t>One Yucatan military campaign against Settlement, after which St. George’s is surrendered to Yucatan but shortly thereafter retaken by Jamaican men</t>
  </si>
  <si>
    <t>Hondo, St. George’s, New</t>
  </si>
  <si>
    <t>Gov of Yuc Roberto Rivas Betancourt / Col José Rosado / Valentín Delgago / Col Francisco Piñeiro / Nicolás Pereira 500 soldiers + militia inc Amerindian / 300 soldiers fm Campeche garrison / 13 Frigs some sm Cayucos</t>
  </si>
  <si>
    <t>2 Frigates of 40 cannons / 1 Brig of 16 cannons / all fm Jam w 700 men [after capture of St. George’s]</t>
  </si>
  <si>
    <t>Lloyd’s Evening Post 3699 p5
English Chronicle 560 p4
New-York Packet 429 p2
Morning Chronicle (1770) 6000 p3
Royal Gazette [Kingston] III 115 p5</t>
  </si>
  <si>
    <t>CO 137/75 [Account ... by Hill 1 Oct 1779]
CO 123/3
CO 123/2
INDIFERENTE,1582 [R. Betancourt a J. de Galvez, Mérida a 18 ago 1779]
INDIFERENTE,1582 [R. Betancourt a J. de Galvez, Bacalar a 27 nov 1779]
MEXICO,3155 [Relación para la Gaceta de las operaciones en Walix durante los meses de octubre y noviembre de 1779]
CO 700/BritishHonduras11
CUBA,1278 ff 42–43 
CUBA,1279 ff 51–55v</t>
  </si>
  <si>
    <t>Burdon 1 p128—40
Contreras 71 = Piña Chan 1977 p97
Calderon 244-248
Peniche 242
Molina v 3 276
Barke 16 183</t>
  </si>
  <si>
    <t>See William James 1779 map, published 1791, BNE: http://bdh-rd.bne.es/viewer.vm?id=0000036088 / Gallica: https://gallica.bnf.fr/ark:/12148/btv1b5970793n /v Barke 16 155
In a raid in 1779 the Spaniards claim to have destroyed 338 houses at New river, 200 at Old [rather St. George’s], and 134 at Sibún (Xibún). /Gerhard 74, citing no source
1779, October 1st. An account of the Spaniards' landing at and taking of St. George's Key by the subscriber (Edward Felix Hill) who was then ont he place and an inhabitant. On Wednesday September 15th, 1779, ... N. B. There were 101 White People on the Key when it was taken and 40 of Mixed colour. [and c 250 mostly house negroes, since Neg slaves that cut logwood were then up the River Belize]. /via Burdon 1 p129 /CO 137/75</t>
  </si>
  <si>
    <t>2 killed [13 Sep 79]</t>
  </si>
  <si>
    <t>F George garrison imprisoned = c 250 house Neg</t>
  </si>
  <si>
    <t>entirely driven fm all Hon [later or same time?] to xxx 1783</t>
  </si>
  <si>
    <t>craft seized / later liberated</t>
  </si>
  <si>
    <t>Fort George taken [so houses destroyed?] / deprived Eng of wood [so laid wood destroyed?] / 672 houses destroyed [Ranchos? source?]</t>
  </si>
  <si>
    <t>E 358</t>
  </si>
  <si>
    <t>16 Oct 1779</t>
  </si>
  <si>
    <t>29 Nov 1779</t>
  </si>
  <si>
    <t>Battle of San Fernando de Omoa</t>
  </si>
  <si>
    <t>British Army, with Baymen and unknown number of irregulars, take Omoa</t>
  </si>
  <si>
    <t>365 men</t>
  </si>
  <si>
    <t>Col. William Dalrymple / Commodore John Luttrell / 150 Eng soldiers</t>
  </si>
  <si>
    <t xml:space="preserve"> 2nd Lt. of Bay Fuziliers James Bartlett / 207 Baymen in “Bay Fuziliers” / 35 Shoremen / 59 Mis</t>
  </si>
  <si>
    <t>St. James's Chronicle or the British Evening Post 2965 p5
St. James’s Chronicle or the British Evening Post 2968 p11</t>
  </si>
  <si>
    <t>CO 137/75 [5, 21, 29 Oct, 28, 29 Dec 1779]
CO 137/76 [22 Jan 1780]
CO 123/3 [12 Apr 1781]
CO 123/2 [13 Sep 1782]</t>
  </si>
  <si>
    <t>Burdon 1 129—31
Peniche 243
Barke 16 185, 197</t>
  </si>
  <si>
    <t>LONDON ... A Letter from Jamaica says that all the Ships that were upon the Omoa Station, when they returned to Jamaica sent more than half their Crews on Shore to Sick Quarters, and that several of them had died of a pestilential Distemper caugh in the Bay of Honduras. /SJC or BEP 2965
1782, September 13th. A List of the several Accounts of Loss sustained by the British settlers at the capture of St. George's Kay by the Spaniards the 15th Day of September 1779, ... Adjusted and Settled, by the Committee Chosen and Appointed for that purpose at Kingston in the Island of Jamaica ... --Jamaica Currancy. ... The total amount claimed is [J] £109,840 4s 6d, plus Interest. /via Burdon 1 p132 /CO 123/2</t>
  </si>
  <si>
    <t>6 killed, ? died of disease</t>
  </si>
  <si>
    <t>E 359</t>
  </si>
  <si>
    <t>28 Oct 1779</t>
  </si>
  <si>
    <t>5 Nov 1779</t>
  </si>
  <si>
    <t>St. George’s, Old, New, Sibun</t>
  </si>
  <si>
    <t>Gov of Yuc Roberto Rivas Betancourt / Teniente Coronel D. Francisco Piñeiro / 5 Goletas / 10 PA / 8 Dorises / 390 men // later Capt. José Urrutia / 120 men / 9 PA / 4 Dorises</t>
  </si>
  <si>
    <t>MEXICO,3155 [Relación para la Gaceta de las operaciones en Walix durante los meses de octubre y noviembre de 1779]</t>
  </si>
  <si>
    <t>Calderon 247-248</t>
  </si>
  <si>
    <t>[H]a quedado la provincia de Campeche enteramente limpia de enemigos. La pérdida que éstos han sufrido [inc Capture of St. George’s?] en 307 esclavos, 5 goletas y 1 balandra que se les ha tomado, otras 5 goletas y 40 embarcaciones menores echadas a pique, armas, municiones, efectos, considerables porciones de ganado y muebles exquisitos que con las casas ha devorado el fuego, se regula ascenderá a más de 300.000 pesos fuertes. /via Calderon 248 /MEXICO,3155</t>
  </si>
  <si>
    <t>2 Eng 1 Neg fm St. George’s / 3 Neg fm New</t>
  </si>
  <si>
    <t>&gt; 200 houses destroyed “aunque de madera era de no vulgar arquitectura”</t>
  </si>
  <si>
    <t>E 360</t>
  </si>
  <si>
    <t>17 Mar 1780</t>
  </si>
  <si>
    <t>8 Nov 1780</t>
  </si>
  <si>
    <t>San Juan Expedition</t>
  </si>
  <si>
    <t>British Army, with Misk allies, and possibly with Baymen, attempt to capture Granada and León</t>
  </si>
  <si>
    <t>Kemble 2 p244
CO 137/79 ff 164-167
MEXICO,3155--a 15 ago 1779</t>
  </si>
  <si>
    <t>Offen 51
Calderon 243 no 8</t>
  </si>
  <si>
    <t>cf wiki</t>
  </si>
  <si>
    <t>E 361</t>
  </si>
  <si>
    <t>1 Jun 1781</t>
  </si>
  <si>
    <t>15 Jun 1781</t>
  </si>
  <si>
    <t>Siege of San Pedro Sula</t>
  </si>
  <si>
    <t>British Army, with Baymen and unknown number of irregulars, raid and destroy San Pedro Sula</t>
  </si>
  <si>
    <t>Roatan, San Pedro Sula</t>
  </si>
  <si>
    <t>Capt. George Brown of 60th of British Army / Mjr. Lowrie w Baymen / few other irregulars</t>
  </si>
  <si>
    <t>New-York Gazette and Weekly Mercury 1574 p3
Gazette of Saint Jago de la Vega [Spanish Town] 1323 p2</t>
  </si>
  <si>
    <t>1 scout killed, loss of 2 men in sacking / burning St. Pedro</t>
  </si>
  <si>
    <t>E 362</t>
  </si>
  <si>
    <t>26 Aug 1782</t>
  </si>
  <si>
    <t>31 Aug 1782</t>
  </si>
  <si>
    <t>Siege of Black R</t>
  </si>
  <si>
    <t>British Army, with American and Miskito allies, and possibly with Baymen, take Black River</t>
  </si>
  <si>
    <t>Cape Gracias a Dios, Black R [Río Kruta]</t>
  </si>
  <si>
    <t>1 Lt. Col. / 26 officers / 715 men</t>
  </si>
  <si>
    <t>Lt. Col. Despard / Mjr. Lawrie / 70 to 80 men of Odell's American Rangers under Major Campbell / 500 free people and Neg / 600 Mis indians</t>
  </si>
  <si>
    <t>Gazette of Saint Jago de la Vega [Spanish Town] 1379 p2
Gazette of Saint Jago de la Vega 1382 p2</t>
  </si>
  <si>
    <t>He [Despard] acknowledges also the great assistance he received from Major Laurie, who, notwithstanding his bad state of health, attended him on the expedition /GSJV 1379</t>
  </si>
  <si>
    <t>E 363</t>
  </si>
  <si>
    <t>Treaty of Versailles</t>
  </si>
  <si>
    <t>FSP
PR 1 [11 May 1784]
Hon Alm [1828]
GUATEMALA,665 [Campbell a Estacheria a 23 nob 1783 / Estacheria a Galvez a 12 ene 1784]</t>
  </si>
  <si>
    <t>Burdon 1 p137</t>
  </si>
  <si>
    <t>See maps MP-GUATEMALA,297 / MP-GUATEMALA,314 / MPD, 04, 002 / MPD, 06, 110</t>
  </si>
  <si>
    <t>E 364</t>
  </si>
  <si>
    <t>30 Dec 1783</t>
  </si>
  <si>
    <t>Belize Town as Capital</t>
  </si>
  <si>
    <t xml:space="preserve">Baymen rebuild de facto capital and commercial centre on mouth of Old R rather than on St. George’s Caye, as had previously been custom </t>
  </si>
  <si>
    <t>ML C [27 May 1807]</t>
  </si>
  <si>
    <t>Burdon 2 103</t>
  </si>
  <si>
    <t>Though town settled before 1775 /v Bowett 152 [Map] /Jefferys Map of Hon</t>
  </si>
  <si>
    <t>E 365</t>
  </si>
  <si>
    <t>20 Feb 1784</t>
  </si>
  <si>
    <t>26 Jun 1784</t>
  </si>
  <si>
    <t>Merino inspection</t>
  </si>
  <si>
    <t>José Merino Ceballos inspects Hon and borders as Sp Commissary</t>
  </si>
  <si>
    <t>Old, Triangles</t>
  </si>
  <si>
    <t>José Merino Ceballos / Nicolás Pereira</t>
  </si>
  <si>
    <t>Col Edward Marcus Despard</t>
  </si>
  <si>
    <t>GUATEMALA,665 [Campbell a Estacheria a 23 nob 1783 / Estacheria a Galvez a 12 ene 1784 / Merino a Galvez a 5 abr 1784, 26 jun 1784]</t>
  </si>
  <si>
    <t>Calderon 266</t>
  </si>
  <si>
    <t>Desde aquella fecha [20 Feb 1784] hasta la de hoy han pasado 2 meses y 14 dias, que ha que me hallo en dicho Presidio esperando los Comisarios ingleses que debe enviar el Gobernador de Jamaica para hacerles entrega de los terrenos convenidos, sin embardo de que ya se hallan fondeados various buques de dicha nación en la boca del río Walix, cargados de familias, esclavos y ganados para su establecimiento. /v Calderon /GUATEMALA,665</t>
  </si>
  <si>
    <t>E 366</t>
  </si>
  <si>
    <t>1 Jul 1784</t>
  </si>
  <si>
    <t>15 Sep 1785</t>
  </si>
  <si>
    <t>Mercury Affair</t>
  </si>
  <si>
    <t>George Moore, a merchant of London, under Government contract, transports 86 convicts aboard ship Mercury to Hon, after which Public Meeting resolves to not allow their disembarking, though Superintendent is required to disembark them</t>
  </si>
  <si>
    <t>Col Despard / Evan Napean / Mercury owner George Moore / Mercury master John Arnott / Chief mate of Mercury Daniel Hill / William Whaley</t>
  </si>
  <si>
    <t>New-York Packet 574 p2</t>
  </si>
  <si>
    <t>PR 1 [9, 11 Aug, 5, 12, 22 Sep, 2, 5 Oct 1784] CO 123/11 [4 Jul 1788]</t>
  </si>
  <si>
    <t>Burdon 1 p146</t>
  </si>
  <si>
    <t>1784, August 9th. Meeting of Inhabitants at a private house. Four Magistrates, 15 other inhabitants present. The meetnig was occasioned by the alarming and dangerous situation from the arrival of the Ship Mercury with a great number of convicts, the landing of whom would damage the credit and character of the country. Resolved, "that the Agent Factor or Super-cargo for the said convicts be required to order the whole of them to be reembarked without delay on the Ship Mercury in order that they may sail in said ship at or before the expiration of 15 days before mentioned allowed fro her stay here ... It is likewise resolved that any person purchasing any of the aforesaid convicts shall for each and every one pay the aforesaid fine of one hundred pounds currency. [Here follow 31 names.] /via Burdon 1 p146 /PR 1
1784, September 22nd. Court. Case of Henry Jones v Daniel Hill and Moses Pastrom before three Magistrates and a jury of 17. Held at the house of James McAulay. [Re Hill and Pastom going to Northern River with a number of convicts from the ship Mercury.] ... juroers find for the Plaintiff and that the defendants have acted contrary to the Resolves signed the 9th day of August last, and that the majority are of opinion Mr. Jones acted in the same manner they would have done. /via Burdon 1 p147 /PR 1
1785, September 15th. Evan Napean, Whitehall, to Superintendent Despard. ... I am directed by Lord Sydney to desire that upon their [about Thirty Convicts sent to Hon by Mr. George Moore, a Merchant in London, with the approbation of Government] arrival you do permit them to be landed ... /via Burdon 1 p150 /xxx [Reference lost.]
KINGSTON, Jamaica, Jan. 14 [1786]. By the arrival of the schooner Nancy, Captian Vaughan, who left the Bay of Honduras the 3d ult. [Dec 1785] ... Few communities endure so many difficulties as the settlers in he above-mentioned Bay; but as if their situation was directly the revese, and claimed chastisement lest they should be too happy, it pleases their kind Governors in England, to deprive them of any one moment's safety or satisfaction, by continually deluging them wiht torrents of convicts of the most unprincipled kind. Several of the smaller settlers have lately been absolutely ruined by the robberies effected int heir property, by these desperadoes, who find immediate reception either at Bacalar or Truxillo: This reception is the more remarkable, those English criminals not being found to exhibit an improved state of morals; since for the commission of various crimes, upwards of twenty of those people were in confinement at the town of Bacalar, when the last advices were received—Roused at lenght, and irritated beyond bearance, the Magistrates and people in general, as we are informed, resolved, at a late general meeting, "To oppose the admission of any more of these pests and outcasts; to admonish such commanders as may convey them there, to depart without debarking any of them; and, in case he should obstinately persist, to set the vessel or vessels on fire.” /NYP 574</t>
  </si>
  <si>
    <t>E 367</t>
  </si>
  <si>
    <t>Superintendency</t>
  </si>
  <si>
    <t>Col. E. M. Despard appointed Superintendent</t>
  </si>
  <si>
    <t>CO 123/2 [13 or 16 Jun 1783, Memorial]
CO 123/3 [29 Sep 1783]
CO 123/5
CO 137/84 [23 Jan, 1 Dec 1784]</t>
  </si>
  <si>
    <t>Campbell 2003
Burdon I p149</t>
  </si>
  <si>
    <t>E 368</t>
  </si>
  <si>
    <t>Heavy wet season precludes trade and causes outbreak of distemper among Baymen</t>
  </si>
  <si>
    <t>London Chronicle 4412 p7</t>
  </si>
  <si>
    <t>epidemic distemper at New proved fatal to many</t>
  </si>
  <si>
    <t>severest weather ever remember fm Dec 84 to Nov 85 … esp New</t>
  </si>
  <si>
    <t>E 369</t>
  </si>
  <si>
    <t>1 Feb 1785</t>
  </si>
  <si>
    <t>Baymen panic in fear of Sp attack, and retreat to St. George’s, after which Major Hoare reassures them of safety</t>
  </si>
  <si>
    <t>Major Hoare</t>
  </si>
  <si>
    <t>General Evening Post 8094 p1</t>
  </si>
  <si>
    <t>settlers in New, Hondo lost part of their Neg / evac to St. George’s, Belize</t>
  </si>
  <si>
    <t>left their stock in jeopardy / their habitations = inexpressible losses</t>
  </si>
  <si>
    <t>were in want of bread Prov</t>
  </si>
  <si>
    <t>E 370</t>
  </si>
  <si>
    <t>One hurricane strikes Hon</t>
  </si>
  <si>
    <t>New-York Packet 574 p2
Whitehall Evening Post [1770] 6062 p2</t>
  </si>
  <si>
    <t>CO 123/3 [26 Nov 1785]</t>
  </si>
  <si>
    <t>Burdon 1 p152</t>
  </si>
  <si>
    <t>Date possibly 29 Aug 1785 /v Barke 228 /AGN Mex, Historia, v 54, exp 16 [Gob de Yuc sobre destrozos que dejo huracán en Bacalar, a 31 ago 1785]
[Major Hoare, Magistrate, to Robert White, 8 Sep 1785] "And to add to our Misfortunes, We were one the 20th [Aug] Visited with a most deadful Hurricane, which lasted 12 hours, and did us much Damage ..." /via Burdon 1 p152 /CO 123/3
KINGSTON, Jamaica, Jan. 14. By the arrival of the schooner Nancy, Captian Vaughan, who left the Bay of Honduras the 3d ult. [Dec 1785] ... When the Nancy sailed, the inhabitants in general enjoyed good health, were tolerably well supplied with provisions and other necessaries, and were recruiting fromt he dreadful effects o fhte late hurricane, in which most of their habitations were destroyed, their plantations torn to pieces, and their business totally stagnated, by the roads to their works being filled with trunks of trees, and rendered impassable. ... /NYP 574
From the JAMAICA GAZETTE. Kingston, Jan 4 [1786]. By the arrival of Capt. Hunt, from the Bay of Honduras, we learn, that immense damage was done in all that neighbourhood, by the hurricane which was so severely felt here the latter end of August last. The sort of craft adapted to running wood out of the different Rivers, and of which the wood-cutters had not before half the necessary supply, in general sustained great detriment; and the Porgey, the only vessel which carried on any correspondence between the Bay and Jamaica, was driven ashore, and her being got off was very doubtful, at the time of the Sally's departure: It is said, that the loss to the Porgey's chief owner could not be rated lower than 1500l.—The Spanish settlement of Paccalar was at the same time almost desolated. /WEP 6062</t>
  </si>
  <si>
    <t>E 371</t>
  </si>
  <si>
    <t>27 Jun 1786</t>
  </si>
  <si>
    <t>Col Despard arrives</t>
  </si>
  <si>
    <t>Col. E. M. Despard arrives to fill Superintendency</t>
  </si>
  <si>
    <t>CO 123/9
Laws 1765—1810</t>
  </si>
  <si>
    <t>Burdon I p153</t>
  </si>
  <si>
    <t>E 372</t>
  </si>
  <si>
    <t>Slaves start general revolt</t>
  </si>
  <si>
    <t>Massachusetts Gazette VI 292 p1</t>
  </si>
  <si>
    <t>CO 123/10 [Despard Narrative]</t>
  </si>
  <si>
    <t>Bolland 75 136</t>
  </si>
  <si>
    <t>NEW-YORK, December 14. We learn, that a very dangerous insurreciton has taken place among the negroes at the Bay of Honduras, who, in the month of Jule last, mustered to the number of 70 or 80, killed a number of people, and declared they would not suffer a white man to live. It is said the Spaniards will protect them in their villainy. /MG VI 292
Ringleaders put to death "by burning, gibbeting &amp; other methods of torture at St. George's Key." /v Bollan 75 /CO 123/10</t>
  </si>
  <si>
    <t>killed a number of people</t>
  </si>
  <si>
    <t>slaves mustered = 70 or 80 by Nov 86</t>
  </si>
  <si>
    <t>E 373</t>
  </si>
  <si>
    <t>14 Jul 1786</t>
  </si>
  <si>
    <t>Convention of London</t>
  </si>
  <si>
    <t>Burdon 1 p154
Peniche 257
Coxe cap 77</t>
  </si>
  <si>
    <t>See maps MPD, 18, 020 / MP-MEXICO,399 / See sketch of Belize Town, likely by a Sp commissary MP-MEXICO,732 / See 1787 Faden map Link: https://lccn.loc.gov/86692593</t>
  </si>
  <si>
    <t>E 374</t>
  </si>
  <si>
    <t>30 Jul 1787</t>
  </si>
  <si>
    <t>Evacuation of Mosquito Shore</t>
  </si>
  <si>
    <t>Mosquito Shore is evacuated</t>
  </si>
  <si>
    <t>CO 123/6 xxx</t>
  </si>
  <si>
    <t>Burdon 1 162</t>
  </si>
  <si>
    <t>And possible establishment of Convention Town [1992 or present-day residence of Mr Edmund Galvez] by Col Despard for poorer evacuees /v Finamore 149 / also home to some American loyalists by c 1787 /v Finamore 151 /CO 700/BritishHonduras15 [marginal note in pencil, by Lawrie]
2,650 Shoremen evacuated, 2,214 to Hon /v Bolland 75 p68 /CO 123/5 [Despard to ?, 23 Feb 1787]
24 Aug 1787 / 20 Oct 1787. Return of Shoremen requiring provisions from Sup. Total 1,420 = 902 Slaves, 517 free. Free Heads of Families 215 = 112 w no slaves, 42 w total of 102 slaves, 19 w total of 445 slaves. /v Bolland 75 86 /CO 123/5</t>
  </si>
  <si>
    <t>E 375</t>
  </si>
  <si>
    <t>1 Sep 1786</t>
  </si>
  <si>
    <t>King’s House built</t>
  </si>
  <si>
    <t>Committee [likely Magistrates] chooses Mr. Dean’s lot for first Government House, to be Superintendent’s House, or Court House, thereafter likely christened King’s House</t>
  </si>
  <si>
    <t>CO 123/5 [1 Sep 1786]</t>
  </si>
  <si>
    <t>Burdon I p158</t>
  </si>
  <si>
    <t>25 Nov 1789, Col Despard dates an advertisement as "King's House" /via Burdon 1 p181 /CO 123/12 [25 Nov 1789]</t>
  </si>
  <si>
    <t>E 376</t>
  </si>
  <si>
    <t>4 Jan 1787</t>
  </si>
  <si>
    <t>30 Aug 1787</t>
  </si>
  <si>
    <t>Grimarest inspection</t>
  </si>
  <si>
    <t>Enrique de Grimares inspects Hon as Sp Commissary</t>
  </si>
  <si>
    <t>Bacalar, Old, St. George’s, Sibun</t>
  </si>
  <si>
    <t>Col Enrique de Grimarest / Rafael Bresón / Félix López de Toledo / Capt José González Ruiz</t>
  </si>
  <si>
    <t>Col Edward Marcus Despard / Richard Hoare</t>
  </si>
  <si>
    <t>MEXICO,3023 [Grimarest a Marqués de Sonora a 4 ene 1787, 31 mar 1787, 13 abr 1787, 31 may 1787, 21 jun 1787, 20 ago 1787]
CO 123/5 [Dyer to Napean 18 Oct 1787]</t>
  </si>
  <si>
    <t>Calderon 289
Peniche 393–402
Bolland 75 118</t>
  </si>
  <si>
    <t>18 Oct 1787 Dyer to Napean. Inhabitants complained Sup "went in his own Person and made our Negroes at our Upper Works dig up by the Roots everything that grew in a very large plantation which was on the North Side of Belize River before the War, and had been cleared and replanted at great Expense since the Peace." /v Bolland 75 118 /CO 123/5
Grimarest a Sonora, Bacalar a 13 abril 1787. ... [Col Despard] me dió cuenta en carta de 26-3-787 ... de haber contravenido varios colonos en sus establecimientos, a la línea demarcada por los Comisarios de las dos Coronas en el año de 1783, aposesionándose antes de verificr la que está pendiente de resulta de los terrenos ampliados en la nueva convención, de la parte meridional de la boca del río Walix, sin embargo de sus representaciones, amonestaciones y amenazas, a que le replicaron igualmente con las mismas, rehusando el separarse de aquel paraje. Como este aviso incluía las circunstancias de que yo tomase las medidas convenientes sobre el particular, respecto a que los tenía declarados fuera de la protección del Rey de la Gran Bretaña, regulé por más adecuado a la delicadeza del asunto y a no empeñar algún lancecillo que ocasionase disgustos en el tiempo más crítico de estarse cumpliendo la evacuación del territorio de Mosquitos, y por otra parte no manifestar una debilidad repugnante a los mismos derechos de la soberanía española, no obstante de ser el citado paraje uno de los comprendidos en la demarcación de los ampliados, dispuse que ... pasase el Captián de los Reales Ejércitos, con sueldo de vivo y efectivo, D. Rafael Bresón, Ayudante Mayor de la Plaza de Campeche, y nombrado por mí para los objectos de esta Comisión, y de acuerdo con el enunciado Despard, procediese a dejar cumplida la voluntad del Rey, y el artículo 13 de la presente Convención, manejándose con toda la cordua indispensable a la gravedad de su cargo. Salió este oficial el día 2 de este mas para el Walis, y habiéndose puesto de buena fe con el Superinendente inglés, logró en los días 4, 5 y 6 del mismo, con la mayor felicidad, la transmigración de los referidos colonos a la parte del norte que les es permitida, persuadiéndoles a ella con todo de su repugnancia, con moderación, prudencia, y humanidad; y para precaver que volviesen a ocupar éstos, u otros nuevos, las casas ... previno al Cadete del Batallón de Castilla D. Félix López de Toledo, que con 4 granaderos del mismo Cuerpo, permaniese sobre aquel terreno, y observase la orden, que por escrito le dió al efecto, ... obrando en cualquier evento con anuencia del Capitán de la Balandra que está a mis órdenes D. José González Ruiz, por ser sujeto de buena reputación ... /v Calderon 320 /MEXICO,3023
Grimares a Sonora, Bacalar a 31 mayo 1787. Continuando ... D. José Gonzélez Ruiz en las visitas que le tengo prevenidas, para celar que los colonos ingleses no se posesionen de Cayo Cocina, como lo habían empezado a ejecutar antes que tenga lugar la demarcación y entrega de los lugares ampliados, ... me dió cuenta en carta de 6-5 [6 mayo 1787], entre otras cosas, de que habiendo pasado a reconocer los vecinos que fijan y radican sus casas en dicho establecimiento, a fin de que se arreglen a la condición expresa en el artículo 13 de la Convención, le repugnó el cumplirlo el inglés D. Ricardo Hoar, no obstante las reconvenciones prudentes que al efecto le hizo a vista de las casas, muebles y ocupaciones en que se empleaba de aserrar maderas, al pretexto de suponerse se hallaba en pesquería, usando en su contestación de un modo nada conforme al espíritu que debe existir, al ejemplo del cordialidad y buena fe establecido entre las dos Cortes de Madrid y Londres. Este incidente, y el no aventurar ningún lance ajeno de las circunstancias que más interesan en el día, me obligó a dirigir mi recurso al Coronel D. E. M. Despard, ... persuadido de lograr por este medio que se convenciese el citado Hoar, pero a pesar de mis buenos deseos, y sin duda de los que igualmente animan al enunciado Despard, me contestó ponderando los sentimientos de su contravención con lo imposibilitado que se hallabe de reducir a este transgresor, ... /v Calderon 320 /MEXICO,3023
Grimarest a Sonora, Bacalar a 20 ago 1787. Llevado de mi celo y amor al real servicio, no puedo menos de exponer a V.E. lo doloroso que fué el ver al remontar el río Walix, lo devastado y arruinado que tenían los ingleses los montes de la ribera de dicho río, que se iba a comprener en la ampliación de los terrenos últimamente concedidos, teniendo en ella establecimientos formales de mucho tiempo anterior, y también la ribera que ni les era dedida por el Tratado Definitivo de Paz, ni se incluía en la ampliación que iba a practicar, excediéndose hasta más de 60 leguas internados en dicho río, y en el brazo del Oeste. En consideración a que ya le tenía entregado al Sup Despard, desde el día 18 de Julio la parte meridional del Walis, haste el número de leguas descubiertas en el Sibún, en el entretanto emprendíamos el reconocimiento y averiguación de su origen, me pareció oportuno, no obstante a que no dejé de explicarme con el referido Superintendente, el disimular prudente aquellos excesos, pero por lo respectivo a los que no podían mirarse con esa indiferencia, tomé sobre mi el cuidado de ir intimidando a los ingleses situados en aquellos establecimientos a que se desalojasen de ellos, pues a mi regreso (como lo ejecuté) había de destruirlos, y en muchos ranchos en donde no encontré persona alguno, por haberlos desamparado enterados de que subía, los quemé con su [Despard?] acuerdo, después de haber examinado personal y unidamente los montes, en que patenticé el gran número de piezas trozadas en aquellos parajes, y destiné al Capt Rafael Breson, para que con el mismo Despard, siguiese la propia diligencia, desde el Real de demarcación hasta el brazo del oeste. En el intermedio de nuestras operaciones, no sólo se desalojaron, pero precipitadamente arrojaron al agua, y condujeron a la boca, considerable número de las tozas de caoba que tenían cortadas, y ví a mi subida: las cuales llegaban a más de 1000, y por esta razón, me fué imposible el marcarlas con la del Rey a mi vuelta, y sólo lo pude hacer de una corta porción de ellas, y otras que se quemaron, por ser poco útiles, y para que sirviera de ejemplo a la pena del contrabando; protestando a V. E. que el enunciado Despard, me manifestó que sin reflexión a su autoridad ni a sus reconvenciones, llegaba este desorden hasta tocar en hacer ventas con sintrumentos públicos de los terrenos españoles, y formar pleitos contenciosos, entre si el derecho que unos suponían a la madera que cortaban, aventurando a sus negros, y demás gastos si los aprendían los españoles, y otros alegando propiedad sobre el terreno en que lo verificaban ... /v Calderon 322 /MEXICO,3023</t>
  </si>
  <si>
    <t>E 377</t>
  </si>
  <si>
    <t>Riots break out between old Baymen and newly-arrived Shoremen on disagreement over allotment of lots</t>
  </si>
  <si>
    <t>Superintendent Despard</t>
  </si>
  <si>
    <t>Massachusetts Gazette VI 340 p2
Public Advertiser 16594 p3
New-York Packet 721 p2</t>
  </si>
  <si>
    <t>GUATEMALA,666 [Papel entregado por R. Liston a Floridablanca]
MEXICO,3023 [E. de Grimarest a Sonora, Bacalar a 21 may 1787]
CO 123/5 [21 Feb, 2 Mar 1787]
CO 123/6 [1787]</t>
  </si>
  <si>
    <t>Calderon 300 no 8</t>
  </si>
  <si>
    <t>1787, February 21st. Meeting of Inhabitants (25 Signatures). Protesting against the action of Despard in distributing lots in the new are [Convention Town?] to Mosquito Shore settlers only, "without consulting any of the Inhabitants of this Country who from their residence and former usage have always been considered the best Judges of their own necessaries and uniformly allowed to legislate for themselves." /via Burdon 1 p160 /CO 123/5
1787, March 2nd. Petition of Honduras Settlers to Secretary of State. Reports Col. Despard's refusal to permit the Moskito refugees to enter the newly allotted lands int he Bay before completion of the evauction of the Shore, altho' the Spanish Commissioners themselves raised no objection. /via Burdon 1 p161 /CO 123/5
1787. Many Memorials of Settlers. Protesting against Despard's action in ordering the Moskito refugees off the dry land on the South side of the Belize River, because the Moskito Shore had not been completely given up; and in calling on the Spanish troops under Major Brison to assist in seeing his orders carried out. /via Burdon 1 p161 /CO 123/6
Despard requests detachment of troops from Jamaica to preserve peace c May 1787
[H]asta el dia 19-5 [1787], habían llegado a los establecimientos de Walix 1704 colonos de los transmigrados de la costa de Mosquitos, ... /via Calderon 322 no 50 /MEXICO,3023</t>
  </si>
  <si>
    <t>riots very frequent c Jun 87 / jealousy bw old, new settlers wrt lands</t>
  </si>
  <si>
    <t>E 378</t>
  </si>
  <si>
    <t>8 Jul 1787</t>
  </si>
  <si>
    <t>Grimarest State Dinner</t>
  </si>
  <si>
    <t xml:space="preserve">Spanish and principal inhabitants of the Bay commemorate recent peace, and formal handover of territory ceded thereby, with stately dinner </t>
  </si>
  <si>
    <t>Col Enrique de Grimarest</t>
  </si>
  <si>
    <t>Col Despard / James Lawrie / Capt John Hutt / Thomas Nicols / 30 Principal inhabitants</t>
  </si>
  <si>
    <t>MEXICO,3023 [Grimarest a Sonora, Bacalar a 20 ago 1787]</t>
  </si>
  <si>
    <t>Calderon 232, 322</t>
  </si>
  <si>
    <t>Para solemnizar el acto de posesión, resolví que al siguiente día 8-7 [-787] concurriesen a comer a mi campamento el Superintendente Despard, el Coronel Superintendente, que fué del territorio de Mosquitos, D. Jaime Lawrie, el Capitán de Navía, Comandante de la Fragata Camila, D. Juan Hutt, que me condujo el pliego de aviso de que enteré a V. E. con fecha 30-6, número 21, el de la Fragata Sienet, D. Tomás Nicols, y los demás habitantes de distinción de aquellos establecimientos, cuyo número compuso el de 35 cubiertos en la mesa; se efectuó con el mejor método y satisfacción la enunciada entrega, y para más decoro y autoridad de ella, se terminó con repetidas salvas de artillería, que en memoria respetuoso del Rey Nuestro Señor, ... y demás personas de su Augusta Real Familia, del Rey de Inglaterra, Ministros, y Jefes, se hicieron por la Balandra Española y piraguas de Bacalar ... /via Calderon 233 no 52 /MEXICO,3023 [E. de Grimarest a Sonora, Bacalar a 20 ago 1787]</t>
  </si>
  <si>
    <t>E 379</t>
  </si>
  <si>
    <t>7 Aug 1787</t>
  </si>
  <si>
    <t>Harrison and Valentin Survey</t>
  </si>
  <si>
    <t>Captains Harrison and Valentin set out to discover the source of River Sheboan, possibly marking first exploratory survey in Hon by Baymen</t>
  </si>
  <si>
    <t>Old, Sibun</t>
  </si>
  <si>
    <t>Col Enrique de Grimarest / Capt Valentín Delgado</t>
  </si>
  <si>
    <t>Col Despard / Capt Harrison</t>
  </si>
  <si>
    <t>CO 123/5 [7 Aug 1787]
MEXICO,3023 [Grimarest a Sonora, Bacalar a 20 ago 1787]</t>
  </si>
  <si>
    <t>Burdon 1 p165
Calderon 322</t>
  </si>
  <si>
    <t>See, possibly, map in CO 700/BritishHonduras15 /v Finamore 103, 105 [Fig 9]</t>
  </si>
  <si>
    <t>E 380</t>
  </si>
  <si>
    <t>13 Jul 1787</t>
  </si>
  <si>
    <t>Lamb Survey</t>
  </si>
  <si>
    <t>David Lamb surveys Hon for Sup</t>
  </si>
  <si>
    <t>Old, Hondo, New, Sibun</t>
  </si>
  <si>
    <t>Col E. M. Despard / David Lamb</t>
  </si>
  <si>
    <t>CO 700/BritishHonduras11
CO 700/BritishHonduras12
CO 700/BritishHonduras13
CO 700/BritishHonduras14</t>
  </si>
  <si>
    <t>Finamore 90</t>
  </si>
  <si>
    <t>E 381</t>
  </si>
  <si>
    <t>25 Jul 1787</t>
  </si>
  <si>
    <t>24 Aug 1787</t>
  </si>
  <si>
    <t>Pub Mtg restricts citizenship</t>
  </si>
  <si>
    <t>Public Meeting resolves to disallow ownership of works by foreigners not deemed denizens, possibly marking first de facto, non-slavery restriction of rights or liberties among racial lines</t>
  </si>
  <si>
    <t>Laws 1765–1810 [25 Jul, 4 Aug 1787]
Laws 1857 67–70
CO 123/5 [Despard to Sydney 24 Aug 1787]</t>
  </si>
  <si>
    <t>Burdon 1 164
Bolland 75 95</t>
  </si>
  <si>
    <t xml:space="preserve">24 Aug 1787 Despard to Sydney. There is one particular hardship sustained by people of colour from the partiality of one of the rules laid down by those, who have taken upon themselves the legislative authority in this country, whereby they are totally excluded from possessing any mahogany or logwood works in this Settlement, unless they be what they call *naturalized*, by the unanimous Consent of the whole Magistrates; by which law not less than eighty people under that description who have come from the Mosquito Shore are entirely excluded form any means of gaining a Subsistence, unless they will become the Servants of these Legislators, which really seems to be the principle intention of this partial rule. /v Bolland 75 /CO 123/5
See, possibly, 18 May 1790. Col Hunter Plan of Police. States that "by the general usage of the West Indies, the [free people of colour] are deprived of many privileges," recommends that "HM Sup and the Committee shall have the power of granting or allowing to Free People of mixed colour, Inhabitants of this Settlement, such privileges and immunities, as may to them appear proper, according tot he behaviour, character, property or station of such person of colour, who may make application to HM Sup and the Committee for such pribileges, which shall be enrolled in a Book, kept for that purpose, Three months prior to their taking upon them, or exercising such privileges; provided always, that nothing in this article shall extend to the privilege of acting as Jurors, or being elected to any public Offices. /v Bolland 75 97 /CO 123/9 </t>
  </si>
  <si>
    <t>E 382</t>
  </si>
  <si>
    <t>1 Aug 1787</t>
  </si>
  <si>
    <t>Daily Advertiser NY III 820 p2
General Advertiser (1784) 3412 p3</t>
  </si>
  <si>
    <t>Flour and some Prof very scarce and dear</t>
  </si>
  <si>
    <t>E 383</t>
  </si>
  <si>
    <t>Scarcity of merchant shipping or surplus of logged wood</t>
  </si>
  <si>
    <t>General Advertiser (1784) 3412 p3</t>
  </si>
  <si>
    <t>settler much in want of shipping for their products</t>
  </si>
  <si>
    <t>E 384</t>
  </si>
  <si>
    <t>4 Aug 1787</t>
  </si>
  <si>
    <t>Public Meeting restricts membership</t>
  </si>
  <si>
    <t>Public Meeting Committee recommends restrictions of property rights, thereby de facto restricting ability of Mosquito Shore evacuees and new settlers, possibly marking first shift from direct to representative democracy</t>
  </si>
  <si>
    <t>Laws 1765–1810 [24, 25 Jul, 4 Aug 1787]
Laws 1875 p 67–70
CO 123/9 [20 Aug 1787]</t>
  </si>
  <si>
    <t>Burdon 1 164</t>
  </si>
  <si>
    <t>Inc, eg, That no person not actually possessed of four able bodied negro men slaves shall be entitled to a mahogany work in any of the Rivers without prior leave ... that no person shall possess more than two mahogany works in one River ... That no foreigner who is not deemed a Denizen may directly or indirectly hold Mahogany or Logwood Works. /v Burdon 1 /Laws 1765–1810
Possibly see 20 Aug 1787 English, Harrison and Bull to Despard. A combination hath been formed against us by the former Englislh Inhabitants of the Bay of Honduras and some few people from the Mosquito Shore, who raising themselves into a kind of legislative body, form laws and regulations, and make Magistrates to enforce these Laws and endeavour to cause every Individual of the Community to sign these Law ... As these Laws or regulations seem also (to us) to be partial and in fabor of one sett of people, and palpably calculated to enslave another, we openly gave such opinion of them and absolutely refused to sign them, declaring we knew of no legal authority as yet in this country (especially to distribute Lands) but what lay with his Majestys Superintendant. Many of us were then told, that if we continued of that opinion, we should be looked upon as men who had devested themselves of the rights and privileges of British Subjects, in withdrawing ourselves from the protection of the Magistrates and that therefore whatever injury may be done us we could not epect redress. That we would soon find ourselves in a very dissagreeable situation, As we would not be able to furnish ourselves with any kind of necessary or articles as we might be in want of, although we had mone to pay for them for none would be sold or disposed of to those who did not conform So that we must either conform or leave the Country. These maxims they have actually put in practice ... /v Bolland 75 94 /CO 123/5</t>
  </si>
  <si>
    <t>E 385</t>
  </si>
  <si>
    <t>18 Aug 1787</t>
  </si>
  <si>
    <t>20 Aug 1787</t>
  </si>
  <si>
    <t>Jones affair</t>
  </si>
  <si>
    <t>Joshua Jones is detained by Magistrates, possibly or nearly causing armed riot, after which Sup attempts to free Jones, but is precluded from so doing by armed Mags, possibly marking first non-slavery instance of civil unrest along racial lines, and start of constitutional crises involving Superintendents</t>
  </si>
  <si>
    <t>Belize Town</t>
  </si>
  <si>
    <t>CO 123/5 [Committee to Merchants 27 Aug 1787, Despard to Sydney 24 Aug 1787]
CO 123/13 [Account ... 12 Mar 1791]
CO 123/10 [Despard Narrative]</t>
  </si>
  <si>
    <t>Bolland 75 73–76</t>
  </si>
  <si>
    <t xml:space="preserve">18 Aug Aaron Young, Magistrate, complains Joshua Jones, 'a free man of Colour,' had knocked down Young's cookhouse on South Pt. of Belize River mouth / obtains warrant for Jones's arrest / Jones arrested in Court House / Magistrates and friends mount armed guard
19 Aug 'a Scene of the most alarming nature appear'd, a few white people of the very lowest class, a number of Mustees, Mulattoes, and free Negroes running about the Streets and assembling under Arms to the infinite terror of the more respectable &amp; peaceable part of the Community' / Mag and friends or principal inhabitants assert People of mix'd Colour and Negroes would soon rule them 'with a Rod of Iron if not immediately disarmed'
</t>
  </si>
  <si>
    <t>E 386</t>
  </si>
  <si>
    <t>Old, St. George’s, New, Northern, Hondo [Rowley’s Bight]</t>
  </si>
  <si>
    <t>Public Advertiser 16729 p2
Daily Advertiser IV 899 p2
Daily Advertiser IV 902 p2
Gentleman's Magazine, 1788, v 58, 74</t>
  </si>
  <si>
    <t>Extract of a letter from the Bay of Honduras, dated September 29, 1787. "A severe and violent hurricane came on here, the 2d of this month, in the morning, at seven o'clock. It continued with unceasing fury, till near one, a space of about six hours, accompanied with an inundation from the sea. This gale carried with it more perfect destruction, than ever I heard of, in any similar calamity, levelled every dwelling with the ground, destroyed all kinds of goods and property, and seven lives on the shore. Twenty-five or twenty-six sail of vessels, of all descriptions, were stranded, and aground on the shoals and quays; from those vessels, 143 lives were lost: Seven ships not recoverable.—One brig, and most of the small craft may be raised and saved. The limits of a letter will not allow me to give you an account at large, of this dreadful scene." /DA IV 889
Particulars of a most violate HURRICANE, which happened in the Bay of Honduras, on the 2d day of September last [1787]. ... The damages sustained by the inhabitants alone [ie exc Fleet], including their crafts, negroes, provisions, dry goods, furniture and other articles of property, are estimated at not less than 30,000l. ... /DA IV 902</t>
  </si>
  <si>
    <t>7 Baymen / 143 sailors</t>
  </si>
  <si>
    <t>25 t 26 sail [only 7 not recoverable?] = 15 sloops and schooners + great number of low draught craft</t>
  </si>
  <si>
    <t xml:space="preserve">all houses [not less than 500, and works huts] levelled / all kinds of goods and property = Mah [&gt; 300,000 ft], furniture, live stock, </t>
  </si>
  <si>
    <t>E 387</t>
  </si>
  <si>
    <t>1 Jan 1788</t>
  </si>
  <si>
    <t>30 Dec 1788</t>
  </si>
  <si>
    <t>Indians raid unknown number of logging camps at New R</t>
  </si>
  <si>
    <t>CO 123/9 [Graham Journal of Visitation]
CO 123/10 [Despard Narrative ... 1784 to 1790]</t>
  </si>
  <si>
    <t>Bolland 75 p47</t>
  </si>
  <si>
    <t>E 388</t>
  </si>
  <si>
    <t>New-York Morning Post 1215 p2</t>
  </si>
  <si>
    <t>New-York, Feb. 6. By the latest advices from the Bay of Honduras, we learn that the settlements have been visited by a dreadful mortality; which, since the late hurricane, has carried off upwards of fifty white people, and a much greater number of negroes. /NYMP 1215</t>
  </si>
  <si>
    <t>upwards of 50 white, much greater numb of Neg fm Sep 87 to Jan or Feb 88</t>
  </si>
  <si>
    <t>E 389</t>
  </si>
  <si>
    <t>1 Mar 1788</t>
  </si>
  <si>
    <t>30 Sep 1788</t>
  </si>
  <si>
    <t>Rodríguez de Trujillo inspection</t>
  </si>
  <si>
    <t>Capt Baltasar Rodríguez de Trujillo visits Hon as Sp Commissary</t>
  </si>
  <si>
    <t>Old, St. George’s, Sibun</t>
  </si>
  <si>
    <t>Capt Baltasar Rodríguez de Trujillo</t>
  </si>
  <si>
    <t>SGU,LEG,6948,26 = EST, xxx
CO 123/6 [White to Napean 18 Sep 1788]
CO 123/7 [Hoare to White 25 Aug 1788]</t>
  </si>
  <si>
    <t>Bolland 75 119</t>
  </si>
  <si>
    <t>25 Aug 1788 Hoare to White. [Slaves,] ever accustomed to make Plantation as they term it, b which means they support their Wives and Children, raise a little Stock and so furnish themselves with necessaries etc. To deprpive them of this Privileges would be attended with the worst Consequences and they have already signified they will not set still and suffer the Spaniards to destroy their Grounds. /v Bolland 75 119 /CO 123/7
18 Sep 1788 White to Napean. The Spaniards have very lately cut down the Plantain Walks and Provision Grounds of the Settlers, particularly in the New River, upon which the individuals residing there have at all times had their Chief, or Sole dependence. This has greatly injured the Ownders and given great disgust to the Negroes employed in that River, whose subsistence depends upon their little Plantations; And the Negroes disgust in that Country being a prelude to their deserion, will, in proportion as it extends, enrich the Spaniards, and ruin the English Settlers. /v Bolland 75 119 /CO 123/6
El numero de tozas de madera-caoba [=piezas de Caoba] encontradas fuera de Limites, y decomisadas à los Yngleses, asciende à 340, de ellas ha veneficiad vendiendo al Yngles M.r Meighan 73, al precio de 20 rr. cada una, cuia cantidad de 182. pesos. 4.r.s deve satisfacer en el preciso termino de quatro meses, que verificado hare se enteren en estas Rs. Caxas: otras 60,, vendio al Yngles M.r Tant al mismo precio pero conl adiferencia de que no teniendo absolutamente Dinero ni seguridad en su Persona, tomo lo correspondiente en efectos, que quedan depositados en las Rs. Caxas de esta Capital, para que con noticia de V.E. y su mandato, se vendan, y aplique esta cantidad (como todo lo de mas) al ramo que corresponda, y sea desu agrado: se veneficiaron tambien otras 70,, al propio precio, cuyo importe se gastò en las urgencias indispensables que cita el comisionado; y las restantes 137,, tozas quedan marcadas, y encargadas por mi al Superintend.te Britanico Coronel Despard, para que si se presena comprador en los terminos que las demàs las benda y avisse, ... /SGU,LEG,6948,26 f 223r–v
[el Comisario] hà caminado entoda su comision como ,,878,, leguas, y todo lo que toca à sù Persona, costeado de su propio sueldo, que ès consiguiente quede empeñado: el superintend.te Despard lo elogia, pues dize quese hà portado conla maior urbanidad, armonia, y Justicia: Amas delos meritos expressados tiene los de haverse hallado enel ataque y destruccion de Cayo cozina, y Rios Walix, Jebun, y Norte; fue voluntariam.te exerciendo las funccio.s de Ayud.te en la expediz.n auxiliar destinada à omoa en la que estubo emplado varias vezes en utilidad del R.l Servicio: ... /SGU,LEG,6948,26 f 223v—224r</t>
  </si>
  <si>
    <t>E 390</t>
  </si>
  <si>
    <t>5 Dec 1788</t>
  </si>
  <si>
    <t>Public Meeting and Col Despard resolve to come to amicable terms</t>
  </si>
  <si>
    <t>CO 123/9 [5 Dec 1788]</t>
  </si>
  <si>
    <t>Burdon 1 p171</t>
  </si>
  <si>
    <t>Pub Mtg appoints deputation to wait on Col Despard to try and bring about better relationship and clear up all discussion; to which Col Despard replied "he esteemed it his duty to co-operate with them in measures tending to produce these desirable ends." /via Burdon 1 /CO 123/9</t>
  </si>
  <si>
    <t>E 391</t>
  </si>
  <si>
    <t>6 Dec 1788</t>
  </si>
  <si>
    <t>Consolidated Slave Act 1788 Jamaica</t>
  </si>
  <si>
    <t>Jam Act 38 1788</t>
  </si>
  <si>
    <t>Applied to Hon /Lon 24 xxx</t>
  </si>
  <si>
    <t>E 392</t>
  </si>
  <si>
    <t>1 Jan 1789</t>
  </si>
  <si>
    <t>25 Nov 1789</t>
  </si>
  <si>
    <t>Despard v Usher</t>
  </si>
  <si>
    <t xml:space="preserve">Possibly first suit of libel in Hon, brought against James Usher, former Magistrate, on his publication of an “Address to the Public,” touching on Col Despard’s Court of Appeal. Grand Jury gives verdict of Ignoramus </t>
  </si>
  <si>
    <t>Col Despard / James Usher</t>
  </si>
  <si>
    <t>Burdon 1 p181 fn ‡</t>
  </si>
  <si>
    <t>E 393</t>
  </si>
  <si>
    <t>17 Feb 1789</t>
  </si>
  <si>
    <t>Board of Trade recommends Am embargo</t>
  </si>
  <si>
    <t>On Col Despard’s prompting, Board of Trade recommends orders be given to stop American ships from trading at Hon</t>
  </si>
  <si>
    <t>Col Despard</t>
  </si>
  <si>
    <t>CO 123/7 [17 Nov 1788, 17 Feb 1789]</t>
  </si>
  <si>
    <t>Burdon 1 p170</t>
  </si>
  <si>
    <t>W. Fawkener to Lord Sydney, Feb. 17th, 1789. ... "it is for the Advantage of the Commerce of this Country to prevent the Subjects of the United States of America from enjoying the Privileges conceded to Great Britain in respect to the Trade in the Bay of Honduras." /via Burdon 1 p171 /CO 123/7</t>
  </si>
  <si>
    <t>E 394</t>
  </si>
  <si>
    <t>1 Apr 1789</t>
  </si>
  <si>
    <t>Surplus of logged wood</t>
  </si>
  <si>
    <t>The Times 1169 p3
The Times 1173 p3</t>
  </si>
  <si>
    <t>such great quant of timber [Log, Mah likely] cut down fm Apr 87 to 89 / scarcely know what to do w it</t>
  </si>
  <si>
    <t>E 395</t>
  </si>
  <si>
    <t>Spanish commissary destroys all cultivated spots of Settlement</t>
  </si>
  <si>
    <t>Sp Commissary Juan Bautista Gaul</t>
  </si>
  <si>
    <t>Col Despard / Secretary of Superintendent James Bannantine</t>
  </si>
  <si>
    <t>Morning Star 161 p2
St. James's Chronicle or the British Evening Post 4421 p1
New-York Daily Gazette 227 p906</t>
  </si>
  <si>
    <t>CO 123/7 [25 May 1789]
MEXICO,3108 [L. Galvez a A. Valdes, Mérida a 8 oct 1789]
CO 123/8 [1789, Report by J. Bannantine]</t>
  </si>
  <si>
    <t>Burdon I p171
Calderon 359 no 4</t>
  </si>
  <si>
    <t>1789, May 25th. Despard to Lord Sydney. Reports that a Spanish Officer arrived to inspect the limits on May 7th and "has behaved extremely strict in the execution of his office, particularly in destroying the plantaitons in that part of the settlement where he has been." He is now doing the same in the rest of the settlements. This conduct bears hardest on the settlers who have no slaves to cut wood and therefore cannot buy provisions. He has sent to Jamaica for supplies for the. /via Burdon 1 p171 /CO 123/7 
KINGSTON (Jamaica) July 25. The brig Mentor had a passage of 28 days from the Bay of Honduras. By her we are favoured with a letter from that place, and hte following is extracted therefrom : "The jealous Spaniards have been among us, and laid waste most of our plantations; not a plantain tree, or any thing else that was of service, have they left standing, as far as they have gone; so that nothing but ruin awaits us. This behaviour of the Dons has caused great confusion, and what the event may be God knows!" /NYDG
Después del reconocimiento de Cayo-Cocina, tuvo por conveniente D. Juan Bautista Gual, por denuncias que se le dieron el pasar a Cayo Bohel, y a Cayo Inglés, y en ambos encontró habitaciones que hizo quemar, ... En los ríos referidos, a excepción del Hondo, halló porción de plantíos cultivados, y todos se destruyeron ... Sobre la ribera española del Walis, a las sesenta y siete millas de su boca, encontró también un rancho compuesto de casas, negros esclavos, animales domésticos, y algún equipaje, y haciendo quemar las casas, /via Calderon 359 no 4 /MEXICO,3108 [L. Galvez a A. Valdes, Mérida a 8 oct 1789]</t>
  </si>
  <si>
    <t>Sp commissary destroyed all cultivated spots [plantain walks]</t>
  </si>
  <si>
    <t>E 396</t>
  </si>
  <si>
    <t>8 May 1789</t>
  </si>
  <si>
    <t>8 Oct 1789</t>
  </si>
  <si>
    <t>Gual inspection</t>
  </si>
  <si>
    <t>Juan Bautista Gual visits Hon as Sp Commissary</t>
  </si>
  <si>
    <t>Old, St. George’s, Sibun, Southern Triangles, English Caye, Bokel Caye, Northern, New, Hondo</t>
  </si>
  <si>
    <t>Juan Bautista Gual</t>
  </si>
  <si>
    <t>Col Edward Marcus Despard / James Bannantine / John Garbutt</t>
  </si>
  <si>
    <t>SGU,LEG,6948,27 = EST, xxx
SGU,LEG,6949,6
MEXICO,3107 [Galvez a Valdes, Merida a 8 mayo 1789]
MEXICO,3108 [Galvez a Valdes, Merida a 8 octubre 1789]
CO 123/7 [Floridablanca to Merry 30 May 1789, White to Leeds 31 Jul 1789]</t>
  </si>
  <si>
    <t>Calderon 337
Bolland 75 119</t>
  </si>
  <si>
    <t>Despues del reconocimiento de Cayo-Cacina, tubo por conveniente Don Juan Bautista Gual, por denuncias que se le dieron, el partir a Cayo Bohel, y a Cayo Yngles, y en ambos encontrò habitaciones que hizo quemar, dando las demás porvidencias necesarias para el desalojo de los Individuos que contra lo estipulado entre las dos Coronas estaban alli establecidos, ... En los Rios referidos, a exêpcion del Hondo, halló porcion de plantios cultibados, y todos se destruyeron ... Sobre la Ribera Española del Walix a las sesenta y siete millas desu Boca, encontró tambien un rancho compuesto de Casas, Negros esclavos, Animales domesticos, y algun equipage; y haciendo quemas las Casas, decomisó lo demas con asistencia del comisario Ynglés, ... En la Boca del mismo Walix residia un Cuerpo de nueve Magistrados erigido por propia autoridad de los habitantes con grande repugnancia del Superintendente, y sin conocimiento de su Soberano, exerciendo jurisdiccion sobre todos los establecimientos baxo el regimen de juntarse de tiempo en tiempo para resolver los casos de justicia que occurrian, y tratar negocios de policia: y siendo todo sistema de Gobierno en aquel parage directamente contrario al Articulo 7,, de la convencion celegrada en 1786, requirió Don Juan Bautista Gual al Superintendente afin deque aboliese, y estinguiera el indicado Cuerpo: y anque este Gefe se vió en perplexidad segun le manifesto al referido Oficial para dar un paso tan grave como repugnante aun pueblo que no le tributava el mayor respeto; fueron por ultimo suficientes las eficaces y fundadas insinuaciones de Don Juan Bautista Gual para esforzarle à que diese noticia à los Ínfractores de su requerimiento, cuya diligencia produxo el efecto de la abolicion, y extincion pedida, ... y habiendola [la visita de los establecimientos Yngleses] extendido el expresado Ayudante mayor [Gual] hasta la Bahia de la Asencion con arreglo à las órdenes que le di ... solo notó la novedad de una Choza en la boca de la Bahia del Espiritu Santo, que por informes supo le habia servido à un Ynglés pescados llamado Juan Gregorio, hombre que algun dia puede causar graves perjuicios à esta Provincia, porque sobre ser un gran practico de su Costa, y de lo interior de ella, es sumamente desafecto a nuestra nacion: cuyo antecedente me hará aplicar oportunos medios de asegurar su persona, siempre que sea factible, baxo la calidad de infractor. ... Por lo respectivo à las ciento treinta y siete pieza de la propia madera [Caoba], que mi antecesor [Gov of Yucatan] dejó al cuidado del Superintendente Don Eduardo Marcos Despard, contextó èste que las habian robado, y que despues de mucha diligencias no habia podido descubrir los delinqüentes. ... /SGU,LEG,6948,27 233 ff</t>
  </si>
  <si>
    <t>E 397</t>
  </si>
  <si>
    <t>2 Jun 1789</t>
  </si>
  <si>
    <t>MEXICO,3025 [S. Bargas a C. Alange, Mérida a 7 dic 1792]
CO 137/90 [16 Jun 1792]</t>
  </si>
  <si>
    <t>Calderon 391, 394
Burdon 1 p199</t>
  </si>
  <si>
    <t>INFORME DE GUAL EN BACALAR A 25-7-792. [E]l común de los habitantes detesta semejantes infracciones [= En las riberas extra límites del Valis ... como 700 árboles de caoba cortados, y sacados] y anhela el verlas remediadas, por lo que le dañan, haciendo descender el precio de la caoba con la excesiva abundancia a la mitad de lo que generalmente se considera necesario para que la corta sea útil a los cortadores. ... Comparadas las cantidades [de pies de caoba exportados] del año próximo pasado [1791] con las del presente, se ve, que la exportación hecha en ésta ha sido formidable, de que procede el descenso de valor de la caoba, a poco más de medio shilling, o de real y medio de vellón a cada pie. /via Calderon 391 /MEXICO,3025 [S. Bargas a C. Alange, Mérida a 7 dic 1792]
1792, June 16th. Magistrates to William Dunlop, Agent-General for Jamaica. ... Since Hunter left only one Spanish officer has visited the settlement, and he finding no English offer to accompany him "declined ascending the Rivers, so that the transgressors [who cut Mahogany outside of Treaty limits] have escaped paying the usual Tax [levied by Spanish Commissaries on transgressors] of two and a half dolars per log." The result has been that during the last year [1791?] mahogany equal to one-third the total consumption of Europe has been cut. /via Burdon 1 p199 /CO 137/90</t>
  </si>
  <si>
    <t>8 ships arrived at Eng [Lon and Out ports?] all w Mah by 2 Jun 89 / there seldom was known to be &gt; 3 or 4 ships in one yr</t>
  </si>
  <si>
    <t>E 398</t>
  </si>
  <si>
    <t>9 Jun 1789</t>
  </si>
  <si>
    <t>On Yucatan’s request, Superintendent requires Magistracy and Courts to be dissolved</t>
  </si>
  <si>
    <t>Col Despard / Thomas Potts and Magistrates</t>
  </si>
  <si>
    <t>CO 123/6 [19 Apr 1788]
CO 123/7 [19 Aug 1789]
CO 123/8 [10 Jul 1789]
FO Spain 72/15 [30 May 1789]
MEXICO,3108 [L. Gálvez a A. Valdés, Mérida a 8 oct 1789]
CO 137/86 [1, 20 Dec 1786]
CO 123/11 [Jun 1789]</t>
  </si>
  <si>
    <t>Burdon I p171—4
Calderon 360 no 5</t>
  </si>
  <si>
    <t>1786, December 1st. Superintendent Despard, Honduras, to Gov. Clarke. ... wishes to know whether "the present Government which subsists here" is contrary to the Treaty of 1783. The six Magistrates have recently placed a duty on all shippiing without making a distinction between British and American vessels. "I shall be glad to know how far I am justifiable in suffering this intercourse" (with the US). /via Burdon 1 p159 /CO 137/86
1786, December 20th. Superintendent Despard to Lord Sydney. ... 'The same spirit which opposed the supreme executive authority of Great Britain in the case of the last convicts [of ship Mercury or ship Fair American, both sent by Mr. Moore of London] that were sent here still rules in Honduras and will continue to do so until the present democratick form of Government be superseded." He asks to be "invested with a compulsory power to restrain effectually the Wood-cutters from committing similar excesses in future." /via Burdon 1 p159 /CO 123/5
En la boca del mismo Walix, residía un Cuerpo de 9 Magistrados, erigido por propia autoridad de los habitantes, en grande repugnancia del Superintendente, y sin conocimiento de su Soberano, ejerciendo jurisdicción sobre todos los establecimientos bajo del régimen de juntarse de tiempo en tiempo, para resolver los casos de justicia que ocurrían, y tratar de negocios de política: y siendo todo sistema de gobierno en aquel paraje directamente contrario al artículo 7.º de la Convención celebrada en 1786, requirió D. Juan Bautista Gual al SuperintendentE a fin de que aboliese y extinguiera el indicado Cuerpo; y aunque este Jefe se vio en perplejidad, según lo manifestó al referido Oficial para dar un paso tan grave como repugnante a un pueblo que no le tributaba el mayo resepto; fueron por último suficientes las eficaces y fundadas insinuaciones de D. Bautista Gual para esforzarle a que diese noticia a los infractores de su requerimiento, cuya diligencia produjo el efecto de la abolición y extinción pedida, ... /via Calderon 360 /MEXICO,3108
1789, August 19th. Richard Hoare to Robert White. Accuses Col. Despard of communicating information concerning the Settlement to the Spaniards in order to procure their help in his constitutional conflict with the Baymen; and blames him for the provisions question ever having been raised, since he asked the Spanish officer for permission to make provision grounds. Concludes, "Indeed, the manner we have lived with the Spaniards since the last settlement is too degrading for an Englishman to suffer." /via Burdon 1 p176 /CO 123/7</t>
  </si>
  <si>
    <t>annulled and extinguished Magistracy so courts are shut up = anarchy and confusion</t>
  </si>
  <si>
    <t>E 399</t>
  </si>
  <si>
    <t>10 Jun 1789</t>
  </si>
  <si>
    <t>Col Despard’s Plan of Police</t>
  </si>
  <si>
    <t>On dissolution of Magistracy and Courts, Col Despard is prompted to and does propose a new constitution of government, styled Plan of Police, itself made null and void 25 Nov 1789</t>
  </si>
  <si>
    <t>CO 123/11 [Jun 1789]
CO 123/8 [10, 15 Jun 1789]
CO 123/12 [25 Nov 1789]</t>
  </si>
  <si>
    <t>Burdon 1 p172</t>
  </si>
  <si>
    <t>1789, June 10th. Plan of Police, by E. M. Despard. Police to consist of the Superintendent together with a Committee of 15 elected annually by the inhabitants, Superintendent to have power to summon or dismiss the Committee, but must call it every six months or oftener if required by a majority of the inhabitants. He may negative all its proceedings, he is to execute any Regulations made by it, to appoint all officials and judges and to remove the latter on the application of the Committee. He may remit penalties in the Courts. He is to have control of all expenditure. In event of war he will be Commander in Chief. The inhabitants if willing to accept are to subscribe to the Plan and promise obedience and assistance. On the arrival of any system of regulation from Great Britain it [this Plan] will become null and void. /via Burdon 1 /CO 123/8
Despard Plan of Police approved by 130 inhabitants; and condemned by 24 principal settlers, on 15 Jun 1789 /via Burdon 1 p173 /CO 123/8
1789. Petition by Settlers against Despard's Constitution. Contending that it was nto right for a small body, the Superintendent and fifteen other to have power to repeal or abrogate laws and regulations sanctioned by the whole Community: that all appropriations of money should remain to the people and not the Superintendent. "Englishmen can never brook the despotic government of an individual. We have tasted the sweets of liberty and hitherto have never forfeited our right and title to that valuable blessing ... " /via Burdon 1 p174 /CO 123/8
1789, November 25h. Advertisement. HM Superintendent ... publickly declares that he considers the present [Despard's] System of Police and all offices held under that Police to be from this Moment and henceforth forever annulled extinct and void. King's House, 25th November 1789. E. M. Despard. 4 O'Clock in the afternoon. /via Burdon 1 p181 /CO 123/12</t>
  </si>
  <si>
    <t>E 400</t>
  </si>
  <si>
    <t>1 Aug 1789</t>
  </si>
  <si>
    <t>compromise reached</t>
  </si>
  <si>
    <t>E 401</t>
  </si>
  <si>
    <t>10 Nov 1789</t>
  </si>
  <si>
    <t>Suspension of Col. Despard</t>
  </si>
  <si>
    <t>Sec of State Grenville suspends Col Despard in favour of Lt. Col Hunter of 60th Regiment [in Jam?], later confirmed permanent on 4 Oct 1791</t>
  </si>
  <si>
    <t>Sec Grenville / Gov of Jam Lord Effingham / Col Despard / Col Peter Hunter</t>
  </si>
  <si>
    <t>CO 132/8 [16 Oct, 10 Nov 1789]
CO 123/13 [4 Oct 1791]</t>
  </si>
  <si>
    <t>Burdon 1 p178</t>
  </si>
  <si>
    <t>1789, October 16th. Sec of State Grenville to Col. Hunter. Directs that on his arrival in the Bay he is to act as Superintendent until the restoration of Despard. He is to be under the direction of Lord Effingham but to write home too. He is to declare Despard's Plan of Police null and void and to consider the old system standing where it did in May last. He is to "learn the sentiments of the settlers" but "to keep in view the essential object of providing by such regulations for the due observance of the Convention [of London, 1786] by restraining HM Subjects within the Limits assigned to Them and by preventing them from engaging in any branch of commerce or Manufacture excepting only the Trade in Woods." /via Burdon 1 p179 /CO 123/8
1789, November 10th. Sec of State Grenville to Despard. Suspending him ... it is difficult to explain "the irregularity of the whole of those [Sp Commissary visits] proceedings" with the Spanish Commissary. The sole purpose of the visits by Spanish Officers is to see that no forts are erected by the Settlers, and the British commissaries accompany them to see that this purpose is fulfilled. The giving HM sanction and authority to the destruction of the Plantations by the Spanish Commissary was "an act highly exceptionable." Gual should have reported finding them to his superiors, as their status was doubtful and Spain has since given her consent to such cultivation. Similarly Gual should have been permitted to report the finding of the system of Magistrates to his superiors. Despard knew that the introduciton of a Plan of Police was under consideration in England. Even if Gual had been right in making the complaint and Despard had been authorised to abolish the Courts it would have been wrong to do so since the Settlement could not subsist without them and he himself proceeded to set up an alternative system "equally liable to the objection by which you declared the former to be illegal." /via Burdon 1 p180 /CO 123/8
1791, October 4th. Sec Dundas, Whitehall, to Col Despard. ... You were informed by Lord Grenville at the time of your suspension of the impression which HM Servants had received of your conduct from the Papers then before them. That impression not being done away ... I have only now to inform you that HM does not conceive it will be for the advantage of His Service to reinstate you ... /via Burdon 1 p195 /CO 123/13</t>
  </si>
  <si>
    <t>E 402</t>
  </si>
  <si>
    <t>1 Jan 1790</t>
  </si>
  <si>
    <t>30 Dec 1790</t>
  </si>
  <si>
    <t>MEXICO,3023 [L. Gálvez a C. Alange, Mérida a 8 nov 1790]</t>
  </si>
  <si>
    <t>Calderon 376</t>
  </si>
  <si>
    <t>EXTRACTO DEL DIARIO DE TOMAS GRAHAM EN BELICE, DE 22 A 29-9-790. ... The Settlers have been in the habit of calling their people together at one time or  other in every year and many of them from different pars of the District are upon the Banks of the Belize at present. These Settlers at their own discretion order their negroes to either point of that River's Mouth, to Haul-over, or to any place in the limits assigned for their use by the treaty of Peace of 1783 and Convention of 1786. When danger has been apprehended either from an Insurrection among the slaves, or from any attack of the wild Indians (as happened last year [1789] in the New River) it has been usual for the inhabitants to carry such arms as they have, so long as the danger existed. This is a privilege absolutely necessary, that has been often exercised and well known to His Catholic Majesty's Subjects in this Province, ... /via Calderon 376 /MEXICO,3023</t>
  </si>
  <si>
    <t>E 403</t>
  </si>
  <si>
    <t>28 Feb 1790</t>
  </si>
  <si>
    <t>Hon Census</t>
  </si>
  <si>
    <t>First census conducted</t>
  </si>
  <si>
    <t>CO 123/9 f 256
CO 123/11 
MEXICO,3023 [L. Gálvez a C. Alange, Mérida a 8 sep 1790]</t>
  </si>
  <si>
    <t>Calderon 364 no 13
Finamore 93
Bolland 75 87</t>
  </si>
  <si>
    <t>See 1787 Lamb Survey in CO 700 /v Finamore 90 / and 1790 “Present State of British Settlers in Honduras” in CO 123/9 f 248 /v Finamore 93 / and Sp Commissary inspections eg xxx
Jan–Feb 1790 List of the Inhabitants of Honduras, taken by HM Sup, in Jan and Feb 1790, in consequence of HCM Consession of 30 May 1789, permitting them to cultivate gardens /CO 123/11
22 Oct 1790 General Return of the Inhabitants int he Bay of Honduras, Free people of every description and Slaves /CO 123/9
RAFAEL LLOBET A E. M. DESPARD, EN PIRAGUE DE LA ENCARCACION A LA BOCA DEL RIO WALIX, EN 26-1-1790. "... me es absolutamente necesario suplicar a V. S. se sirva tener la bondad de facilitarme una Relación firmada por V. S del nombre de los pretendients [para terrenos para huertas, conforme a las órdenes e instrucciones que al efecto ha impuesto el Sr. Gobernador y Capitán General de la Provincia de Yucatán], número de sus familias, y dependientes para que con conocimiento de las obligaciones de cada uno, determine yo lo conveniente. /via Calderon 364 /MEXICO,3023 [L. Gálvez a C. Alange, Mérida a 8 sep 1790]</t>
  </si>
  <si>
    <t>E 404</t>
  </si>
  <si>
    <t>8 Jan 1790</t>
  </si>
  <si>
    <t>30 Jun 1790</t>
  </si>
  <si>
    <t>Llovet inspection</t>
  </si>
  <si>
    <t>Rafael Llovet inspects Hon as Sp Commissary</t>
  </si>
  <si>
    <t>Rafael Llovet</t>
  </si>
  <si>
    <t>SGU,LEG,6949,19 = EST, xxx
MEXICO,3109 [Galvez a Valdes, Merida a 8 enero 1790, 8 junio 1790]</t>
  </si>
  <si>
    <t>Calderon 339</t>
  </si>
  <si>
    <t>E 405</t>
  </si>
  <si>
    <t>12 Apr 1790</t>
  </si>
  <si>
    <t>Restoration of Burnaby’s Code</t>
  </si>
  <si>
    <t>Col Hunter restores ancient constitution</t>
  </si>
  <si>
    <t>Col Peter Hunter</t>
  </si>
  <si>
    <t>Hon Alm 1828
CO 123/9 [12 Apr 1790]</t>
  </si>
  <si>
    <t>Burdon 1 p184</t>
  </si>
  <si>
    <t>E 406</t>
  </si>
  <si>
    <t>1 Aug 1790</t>
  </si>
  <si>
    <t>Superintendent orders provisions to allay scarcity</t>
  </si>
  <si>
    <t>New-York Daily Gazette 586 p1078</t>
  </si>
  <si>
    <t>Hunter orders Prov for c 2,000 inhabitants for 6 weeks</t>
  </si>
  <si>
    <t>E 407</t>
  </si>
  <si>
    <t>1 Sep 1790</t>
  </si>
  <si>
    <t>Rodríguez de Trujillo—Llovet inspection</t>
  </si>
  <si>
    <t>Capt Baltasar Rodríguez de Trujillo visits Hon as Sp Commissary, but is unable to finish, after which Rafael Llovet attempts to finish the inspection</t>
  </si>
  <si>
    <t>Capt Baltasar Rodríguez de Trujillo / Rafael Llovet</t>
  </si>
  <si>
    <t>Col Peter Hunter / Thomas Graham</t>
  </si>
  <si>
    <t>MEXICO,3023 [Galvez a Alange, Merida a 13 octubre 1790, 8 noviembre 1790, 16 diciembre 1790]
CO 123/9 [Graham, Journal of Visitation]</t>
  </si>
  <si>
    <t>Calderon 342, 371</t>
  </si>
  <si>
    <t>E 408</t>
  </si>
  <si>
    <t>24 Mar 1791</t>
  </si>
  <si>
    <t>Col Hunter departs</t>
  </si>
  <si>
    <t>Col Peter Hunter vacates Office of Sup, leaving Gov solely to Mags and Pub Mtg</t>
  </si>
  <si>
    <t>Burdon 1 193</t>
  </si>
  <si>
    <t>E 409</t>
  </si>
  <si>
    <t>1 Apr 1791</t>
  </si>
  <si>
    <t>Spanish commissary destroys all cultivated spots and catched turtles of Settlement</t>
  </si>
  <si>
    <t>D. Rafael Llobet [Sp Commissioner]</t>
  </si>
  <si>
    <t>Sp commissary destroyed all cultivated spots [plantain walks] / arrested all turtle fishers / [likely seized all turtles]</t>
  </si>
  <si>
    <t>E 410</t>
  </si>
  <si>
    <t>1 Sep 1791</t>
  </si>
  <si>
    <t>8 Oct 1791</t>
  </si>
  <si>
    <t>Rafael Llovet inspects Hon as Sp Commissary, but is unable to do so on Col Hunter’s departure from Hon without having named a English Commissary</t>
  </si>
  <si>
    <t>MEXICO,3024 [Galvez a Alenge en Merida a 8 oct 1791]</t>
  </si>
  <si>
    <t>Calderon 348, 389</t>
  </si>
  <si>
    <t>Galvez a Alange en Merida a 8 octubre 1791. ... Tal morosidad de parte del referido Governador [of Jam?] en responderme y proveer de Superintendente los establecimientos [Hon], me sugieren la vehemente presunción que sus designios se dirigen, cuando menos, a impedir se haga por el Comisario Español la visita prevenida en la Convención de 1786, logrando por consecuencia los colonos ingleses multiplicar sus infracciones tanto más, cuanto tarde el Comisario español, y como para impedir su ingreso estén prevenidos con la excusa de no haber sujeto autorizado por la Corte de Londres para nombrar al Comisario inglés que debe accompañar al español, resulta pues que con un pretexto, notoriamente frívolo, de que es causante el Gobierno británico, ... /v Calderon 389 /MEXICO,3024</t>
  </si>
  <si>
    <t>E 411</t>
  </si>
  <si>
    <t>11 Oct 1791</t>
  </si>
  <si>
    <t>Pub Mtg disallows Obeah</t>
  </si>
  <si>
    <t>Imposing death sentence thereon, possibly marking first de jure restriction of rights or liberties of free coloured residents</t>
  </si>
  <si>
    <t>Laws 1765–1810 [11 Oct 1791]</t>
  </si>
  <si>
    <t>Burdon 1 p195
Bolland 75 195</t>
  </si>
  <si>
    <t>Possibly response to Saint Domingue revolt /v Bolland 75 195
In order to prevent the many mischiefs that may hereafter arise form the wicked art of Negroes going under the appellation of Obeah Men and Women, pretending to have communication with the Devil and other evil Spirits, whereby the weak and superstitious are deluded into a Belief of their having full power to exempt them whilst under their protection from any Evils that might otherwise happen; It is hereby RESOLVED that any free person of Colour or Slave, who shall hereafter pretend to any supernatural Power in order to affect the Health or Lives of others, or extorting Money or Effects under false pretences, or any way compassing the Life of any person by such means, or otherwise advising aiding or abeting any Slave or Slaves to depart their Masters Service, or shall harbour any runaway Slaves, or promote the purposes of Rebellion, shall upon conviction thereof, suffer Death or such other punishment as the Magistrates and Jury shall think proper to direct. /via Burdon 1 p195 /Laws 1765–1810</t>
  </si>
  <si>
    <t>E 412</t>
  </si>
  <si>
    <t>15 Feb 1792</t>
  </si>
  <si>
    <t>30 Jul 1792</t>
  </si>
  <si>
    <t>Juan Bautista Gual inspects Hon as Sp Commissary</t>
  </si>
  <si>
    <t>Old, Cayo Frixol, Black Creek, Spanish Creek</t>
  </si>
  <si>
    <t>MEXICO,3025 [Bargas a Alenge en Merida a 7 diciembre 1792]</t>
  </si>
  <si>
    <t>Calderon 349, 389</t>
  </si>
  <si>
    <t>Informe de Gual en Bacalar a 25 jul 1792. En el reconocimiento de la costa y cayos de Barlovento [bw Old and Bahía de la Ascensión], hallé entre estos, pescando fuera de límites, muchos súbditos ingleses a quienes decomisé la pesca, devolviéndoles sus buques y muebles y permitiéndoles regresar a los establecimientos apercibidos, con arreglo a las órdenes de que serían tratados con rigor en lo sucesivo ... Como para fines de Frebrero debía haber en la boca del Walix un Comisario Británico que me acompañase a la visita anterior de los establecimientos, ... pero encontrándome sin el Comisario, me pasé a Cayo Frixol, distante 3 leguas de dicha Boca a esperarlo. En el Cayo encontré un pescador establecido con su familia, y habiéndole hecho ver, que estaba cometiendo una infracción lo evacuó ... me trasladé el 15-3 a la Boca del Walix para practicar las diligencias que debían preceder al reconocimiento, y el 17 me informaron los Magistrados, que entre los papeles de Mr. Lorenze Meygham, que había fallecido a principios del mismo mes, habían encontrado un pliego de mi General para el de Jamaica, ... La operación de reconocer los huertas me proporcionó el ver perfectamente los establecimientos. En lo interior de ellos, no noté trangresión alguno de los que se recomiendan como graves en el Tratado ... y Convención ... Esto es obra de defensa u otras militares de artillería, o tropa, pero sí excesos en el cultivo, ... pero es de advertir, que dichos excesos son bastante depreciables para el que las vea; porque las huertas tan pretendidas no son otra cosa en lo general, que unos plantales, muchos de ellos mal cuidados, que tienen por objeto, no la delicadeza, sino el ahorro de víveres para los negros, pues no ví ni aun una lechuga en todos los establecimientos; bien que no por esto dejé de explicarme como debía, acerca de excederse en cuanto al terreno, y en lo tocante a las plantas de cultivo, considerando que cuando se tolera y disimula lo poco, lleguen los abusos a lo sumo; ... mi correspondencia con los Magistrados, aunque siempre los nombré con este título, fué solamente como unos sujetos particulares visibles; ... tuve el designio de no consentir en el sistema de policía que observan, por ser materia dudosa, aun entre ellos ... si S.M.B. puede, sin la anuencia de nuestro Soberano, disponer la observancia de dicho sistema ... En nlas riberas extra límites del Valis, su brazo y los esteros Black Crek y Spanish Crek, noté muchos y graves infracciones. Estas fueron el cultivo de varios pedazos de terreno, una considerable porción estraída de palo de Campeche y de mora, y como 700 árboles de caoba cortados, y sacados ... De éstos y de la cantidad de caoba extraída, no hubiera yo podido instruirme con toda exactitud, si no me hubiera auxiliado a ellos las noticias de habitantes fidedignos, las cuales no me fué difícil adquirir, porque el común de los habitantes detesta semejantes infracciones, y anhela el verlas remediadas, por lo que le dañan, haciendo descender el precio de la caoba con la excesiva abundancia a la mitad de lo que generalmente se considera necesario para que la corta sea útil a los cortadores. ... Los más de los pescadores de los establecimientos; hacen la pesca, especialmente la de la tortuga fuera de límites; entre los cayos que están al sur de los mismos establecimientos, y uno, y otro he oído que van a las islas inmediatas al Cabo Catoche ... No hay, como he dicho, en los establecimientos, obra alguno de defensa, ni el menos preparativo militar, pues de dos casas fuertes, que cuando yo salí para la visita, aún se dudaba si existían en la Boca de Jalova, no había en ésta ni señales de donde estuvieron, pero me hallo bien enterado de que el Oficial a quien se comisionó, para examinar el estado de las costas durante los últimos recelos de rompimiento, no padeció ni la más level equivocación en cuanto informó tocante a obras, a ejercicios militares, que quiso desfigurar el Sup Hunter; ... hay 9 Magistrados, de que bastan 3 para formar un cuerpo; transan las desavenencias civiles que ocurren entre los habitantes, y juzgan los delitos cometidos dentro de los límites, con autoridad de condenar a muerte, y hacer ejecutar la pena, fundando sus sentencias sobre las leyes generales de Inglaterra. Su oficio es anual, y se eligen los nuevos a principios de Mayo. Hay también otro cuerpo político que se titula el Gran Jury, y se compone de 12 habitantes juramentados cuya obligación es representar a los Magistrados en Juntas Generales, que se celebran cada 3 meses, todo lo que es necesario a favor del común. Así me explicó un Magistrado, persona de talento y verdad, dicho sistema. No hay Superintendente, ni esperan que la haya; .. /v Calderon 389 /MEXICO,3025</t>
  </si>
  <si>
    <t>E 413</t>
  </si>
  <si>
    <t>31 Aug 1792</t>
  </si>
  <si>
    <t>Yarborough Grant</t>
  </si>
  <si>
    <t>James D. Yarborough, Esq., on request of Magistrates, grants portion of his lands for a new burial ground for Hon</t>
  </si>
  <si>
    <t>James D. Yarborough</t>
  </si>
  <si>
    <t>GC F [31 Aug 1791, 31 Aug 1792]</t>
  </si>
  <si>
    <t>Burdon 1 p194, 200</t>
  </si>
  <si>
    <t>1791, August 31st. Quarterly Court with Grand Jury. Reprobation by Grand Jury of the indecent appearance of the Public Burial Ground and recommendation for obtaning from Captain Yarborough part of his plantation for a Public Burial Ground with provision of space for those not entitled to Church Rites. /via Burdon 1 p194 /GCF
1792, August 31st. Quarterly Court. ... recommended immediate opening of a new burial ground presented to the pubic by ames D. Yarborough Esq., and the closing of the old place of interment. /via Burdon 1 p200 /GCF</t>
  </si>
  <si>
    <t>E 414</t>
  </si>
  <si>
    <t>Flooding at Belize Town</t>
  </si>
  <si>
    <t>The Times 2530 p3
True Briton (1793) 42 p4</t>
  </si>
  <si>
    <t>many Neg perished</t>
  </si>
  <si>
    <t>nearly all stock destroyed / Mah loss = c 2 million ft</t>
  </si>
  <si>
    <t>river [Old likely] rising &gt; 70 ft / inhabitants quit houses / reside on flats sev days</t>
  </si>
  <si>
    <t>E 415</t>
  </si>
  <si>
    <t>1 Mar 1793</t>
  </si>
  <si>
    <t>30 Dec 1793</t>
  </si>
  <si>
    <t>Alvarez inspection</t>
  </si>
  <si>
    <t>Col José Alvarez inspects Hon as Sp Commissary</t>
  </si>
  <si>
    <t>Col José Alvarez</t>
  </si>
  <si>
    <t>Capt Lawford</t>
  </si>
  <si>
    <t>MEXICO,3026 [Vargas a Alange en Merida a 12 abril 1793]</t>
  </si>
  <si>
    <t>Calderon 351</t>
  </si>
  <si>
    <t>Inspection details not known /Calderon 351</t>
  </si>
  <si>
    <t>E 416</t>
  </si>
  <si>
    <t>Indians raid Settlement, after which Baymen engage</t>
  </si>
  <si>
    <t>70 Baymen</t>
  </si>
  <si>
    <t>Whitehall Evening Post (1770) 7135 p1</t>
  </si>
  <si>
    <t>1 inhabitant shot / later 4 Maya killed</t>
  </si>
  <si>
    <t>E 417</t>
  </si>
  <si>
    <t>1 Mar 1794</t>
  </si>
  <si>
    <t>Penn Advertisement</t>
  </si>
  <si>
    <t>Magistrates resolve to run notice in print publications, rather than just by notice posted in Belize Town or St. George’s, of the death and estate of Dr. William Penn, possibly marking first printed, published public notice by Magistrates</t>
  </si>
  <si>
    <t>George Moodie / Marshal Bennitt / Thomas Potts / Henry Jones / Peter Humphreys / Matthias Gale / J. D. Yarborough / Elisha Tyler / James Sullivan</t>
  </si>
  <si>
    <t>Dunlap's American Daily Advertiser 4774 p3</t>
  </si>
  <si>
    <t>Earlier instances possibly in print publications from Kingston or Spanish Town publishers / Though see London publications by Robert White eg White 1 Hon</t>
  </si>
  <si>
    <t>E 418</t>
  </si>
  <si>
    <t>5 Sep 1794</t>
  </si>
  <si>
    <t>High Constable appointed</t>
  </si>
  <si>
    <t>Likely first non-military, remunerated police force office, appointed to remove nuisances [from Belize Town] and report offenders, at salary = J £15 per quarter</t>
  </si>
  <si>
    <t>MM A1 [28 Aug, 5 Sep 1794]</t>
  </si>
  <si>
    <t>Burdon 1 p211</t>
  </si>
  <si>
    <t>E 419</t>
  </si>
  <si>
    <t>Public Treasury short of £500</t>
  </si>
  <si>
    <t>Current Public Treasurer directed to prosecute former one for £500, possibly first misuse or misappropriation of public funds</t>
  </si>
  <si>
    <t>MM A1 [5 Sep 1794]</t>
  </si>
  <si>
    <t>Burdon 1 211</t>
  </si>
  <si>
    <t>5 Sep 1794. Quarterly Court. Public Treasurer directed to commence a Prosecution for £500 cash for a Settlement of the late Treasurer's accounts. /v Burdon 1 211 /MM A1</t>
  </si>
  <si>
    <t>E 420</t>
  </si>
  <si>
    <t>12 Sep 1794</t>
  </si>
  <si>
    <t>Public Treasury confirmed separate from Magistracy</t>
  </si>
  <si>
    <t>Possibly first public, remunerated office in government of Hon separate from Magistracy</t>
  </si>
  <si>
    <t>E 421</t>
  </si>
  <si>
    <t>1 Mar 1796</t>
  </si>
  <si>
    <t>30 Aug 1796</t>
  </si>
  <si>
    <t>O’Sullivan inspection</t>
  </si>
  <si>
    <t>Juan O'Sullivan inspects Hon as Sp Commissary</t>
  </si>
  <si>
    <t>Juan O’Sullivan</t>
  </si>
  <si>
    <t>James Bartlet / Thomas Pats [Potts?] / Cumming / Gerard Tilts Gilbert / James Gordon / Thomas Graham / Thomas Jackson / Edward Men / Mrs. Men / Thomas Paslow / Anderson / Barton</t>
  </si>
  <si>
    <t>Fenix No 48—51 = 1849/06/25 ff</t>
  </si>
  <si>
    <t>Peniche 256, 377 ff
Calderon 352</t>
  </si>
  <si>
    <t>En ellos [documentos de la visita] encontramos ... que los colonos [ingléses] abusaban del territorio que les estaba concedido, y dejaban de pagar los derechos por las licencias que obtanian [del comisario]. ... dice O'Sullivan que llamaban magistrados á algunos principales, que sin duda serian los mas ricos, estos mismos le dijeron, cuando los requirió para que obligasen á pagar á otros colonos que adeudaban de derechos [licences], que no tenian autoridad alguna sobre los demas. ... [O'Sullivan] apresó varias armas de fuego á los pescadores y aun les decomisó la pesca que habian hecho fuera de los límites concedidos al efecto, .../v Peniche 256, 377
[En Informe de O'Sullivan] se notaba la tendencia á independerse y aprovecharse del territorio como propio, burlando el pago de los derechos, debido á la falta de concurrencia del comisario inglés, ... /Peniche 879</t>
  </si>
  <si>
    <t>E 422</t>
  </si>
  <si>
    <t>1 Nov 1796</t>
  </si>
  <si>
    <t>30 Dec 1796</t>
  </si>
  <si>
    <t>CO 137/98 [17 Jan 1797]</t>
  </si>
  <si>
    <t>Burdon 1 p225</t>
  </si>
  <si>
    <t>2 schooners 1 sloop</t>
  </si>
  <si>
    <t>E 423</t>
  </si>
  <si>
    <t>7 Dec 1796</t>
  </si>
  <si>
    <t>Lt. Col. Thomas Barrow appointed Superintendent</t>
  </si>
  <si>
    <t>By Gov of Jam, apparently without specific instructions from Whitehall, on receiving complaints from Spanish Commissary Juan O’Sullivan regarding disorderly state of Settlement, and discourtesy of Lt. James Guerin of a corvette then in Bay</t>
  </si>
  <si>
    <t>Jamaica, Old</t>
  </si>
  <si>
    <t>Gov of Jam Lord Balcarres / Lt. Col. Thomas Barrow</t>
  </si>
  <si>
    <t>CO 137/98 [7, 8 Dec 1796, 20, 24 Feb 1797]</t>
  </si>
  <si>
    <t>Burdon 1 p222</t>
  </si>
  <si>
    <t>E 424</t>
  </si>
  <si>
    <t>30 May 1797</t>
  </si>
  <si>
    <t>Thomas Graham protests Court of Auditors</t>
  </si>
  <si>
    <t>Graham charged with clandestinely cutting mahogany and using finesse and deception, to face court of enquiry of 13 at first, which is then changed to 5, on which Graham protests</t>
  </si>
  <si>
    <t>Thomas Graham</t>
  </si>
  <si>
    <t>Court of Auditors / DAG Thomas Murray / Commander in Chief Thomas Barrow</t>
  </si>
  <si>
    <t>ML A [30, 31 May, 2 Jun 1797]</t>
  </si>
  <si>
    <t>Burdon 1 p228</t>
  </si>
  <si>
    <t>Apparently Public Meeting had previously acceded to a court of five auditors, perhaps while under martial law /via Burdon 1 p230 /MMA 2 [1 Jun 1797]</t>
  </si>
  <si>
    <t>E 425</t>
  </si>
  <si>
    <t>1 Jul 1797</t>
  </si>
  <si>
    <t>30 Jul 1797</t>
  </si>
  <si>
    <t>Raid of Trujillo</t>
  </si>
  <si>
    <t>English frigate, possibly of or with Baymen, raid Trujillo</t>
  </si>
  <si>
    <t>1 Frig</t>
  </si>
  <si>
    <t>Spectator NY I 2 p3</t>
  </si>
  <si>
    <t>Arrived, ship Elizabeth, Capt. Edes, fromt he bay of Honduras, last from Charleston, 53 days passage--informs that on the latter end of July [1797], an English frigate landed a number of men at Truckillia, in the bay of Campeachy, with a view of plundering. They carried of a quantity of live stock, and afterwards returned in order to plunder the treasury, which they would probably have affected had not the chast containing hte money proved too heavy. They made attemps to break it in pieces with crowbards, but could not succeed. They were at length driven off by the inhabitants with some loss who attacked them in considerable force. /Spectator NY I 2</t>
  </si>
  <si>
    <t>E 426</t>
  </si>
  <si>
    <t>Outbreak of yellow fever spreads among 2nd Regiment of Irish Brigade sent from Jamaica</t>
  </si>
  <si>
    <t>Port Royal, Old</t>
  </si>
  <si>
    <t>Cmd. 7533 p224
CO 137/99 [2, 12 Oct 1797]
CO 137/98 [31 Aug 1797]</t>
  </si>
  <si>
    <t>Elliott 246
Burdon 1 p237</t>
  </si>
  <si>
    <t>Possibly died en route rather than in port -- 1797, October 9th. Superintendent Barrow to Gov Balcarres. ... 23 of the Irish Brigade died of yellow fever on the voyage /Burdon 1 p238 /CO 137/99, though by 12 Oct 1797, 65 of the Irish Brigade are sick at port [of 210 who embarked at Jam for Hon]</t>
  </si>
  <si>
    <t>23 men die within weeks of arrival</t>
  </si>
  <si>
    <t>E 427</t>
  </si>
  <si>
    <t>19 Jan 1798</t>
  </si>
  <si>
    <t>Public Treasury short of £150</t>
  </si>
  <si>
    <t xml:space="preserve">Possibly first misuse or misappropriation of public funds, by Public Treasurer’s retaining [J ?] £150 out of Treasury funds on account of the same amount’s being stolen from him </t>
  </si>
  <si>
    <t>MM A2 [19 Jan 1798]</t>
  </si>
  <si>
    <t>Burdon 1 p243</t>
  </si>
  <si>
    <t>1798, January 19th. Public Meetnig, 38 present. ... Resolved that a summons be issued against the Public Treasurer for £150, being a deficiency in his credits, withheld by him as a reimbursement for that amount stolen from him. /via Burdon 1 p243 /MMA 2
1799, August 29th. Magistrates' Meeting. ... Treasurer directed to give the Police Magistrate a statement of the funds on the first Monday of each month. /via Burdon 1 p273 /MMA 2</t>
  </si>
  <si>
    <t>E 428</t>
  </si>
  <si>
    <t>10 Sep 1798</t>
  </si>
  <si>
    <t>Battle of St. George’s Caye</t>
  </si>
  <si>
    <t>Arturo O’Neill de Tyrone y O’Kelly / 35 Vessels / 2500 men</t>
  </si>
  <si>
    <t>Lt. Col Thomas Barrow / Capt. John Ralph Moss / 4 Sloops / 2 Schooners / 8 Flats / 700 troops</t>
  </si>
  <si>
    <t>Public Ledger 11 299 p2
Lloyd's Evening Post 6208 p2
Minerva NY IV 1120 p2
Daily Advertiser NY XIV 4322 p2
Daily Advertiser NY XIV 4335 p2
Morning Chronicle (1770) 9249 p2
The Times 4390 p1
Royal Gazette [Kingston, 1798]
Lon G 15100 p69</t>
  </si>
  <si>
    <t>MM A2 [19 Jan, 20 Jul 1798]
CO 137/100 [20 Jul 1798]
MM A2 [8, 9, 24 Aug, 24 Sep 1798, 2 Apr 1799]
PR XY [30 Aug 1798]
PR O [24 Aug 1798]
SGU,LEG,7246,13 = EST, xxx
SGU,LEG,7213,8
SGU,LEG,7218,7
SGU,LEG,6977,55
ESTADO,26,N.2
ESTADO,26,N.3
ESTADO,26,N.36
ESTADO,26,N.11
ESTADO,26,N.70
ESTADO,26,N.75
ESTADO,27,N.3
ESTADO,27,N.43
ESTADO,27,N.43
ESTADO,35,N.31BIS
ESTADO,35,N.33
ESTADO,35,N.34
ESTADO,35,N.35
ESTADO,35,N.36
ESTADO,35,N.37
ESTADO,35,N.38</t>
  </si>
  <si>
    <t>Burdon 1 p225–68
Barke 16 201</t>
  </si>
  <si>
    <t>1797, October 9th. Inhabitants to Superintendent Barrow (26 Signatures). States that it is now safe to claim a respite from Military Duty, and as their long unemployment has nearly ruined some of them, they wish to return to their works ... They will continue in Arms till next Sunday morning, "which will make the term of our service exactly 12 Months." /via Burdon 1 p238 /CO 137/99
1797, October 12th. The Inhabitants to the Earl of Balcarres. Giving thanks for the provisions and military assistance, and asking for assistance for themselves and their slaves as on account of long and arduous military service they are destitute and practically ruined having spent all their savings, and their plantations having suffered through neglect and drought. /via Burdon 1 p239 /MLA
See maps MP-MEXICO,550 / MPD, 14, 007 / MPD, 14, 008 / SGU,LEG,6977,55 = MPD, xxx</t>
  </si>
  <si>
    <t>17 houses burnt by Baymen to prevent use by Spaniards = J £2,650</t>
  </si>
  <si>
    <t>Trade stopped for military service for 12 months 15 Oct 97 to 98 / [J ?] £100 voted for 4 look-out boats 40 men / Trade stopped for military service 20 Jul 98 to 24 Sep 1798</t>
  </si>
  <si>
    <t>E 429</t>
  </si>
  <si>
    <t>10 Apr 1799</t>
  </si>
  <si>
    <t>30 Apr 1799</t>
  </si>
  <si>
    <t>6th WIR ill treat Magistrates</t>
  </si>
  <si>
    <t>Officers of 6th WIR commit "violent outrage" on Magistrates, inc threat to turn them out of Court House so as to use it as Guard House, "as if the Military had a proprietary right to it, instead of merely being allow to use it by permission of the Magistrates," on which Mags threaten to resign before Pub Mtg after not getting redress from WIR Commanding Officer, resolved in favour of Mags by Sup</t>
  </si>
  <si>
    <t>Lt Col Thomas Barrow / Comm of 6th WIR Capt Daley</t>
  </si>
  <si>
    <t>Magistrate Thomas Robertson</t>
  </si>
  <si>
    <t>ML A [11, 12, 13, 14 Apr 1799]</t>
  </si>
  <si>
    <t>Burdon 1 268</t>
  </si>
  <si>
    <t>E 430</t>
  </si>
  <si>
    <t>9 May 1799</t>
  </si>
  <si>
    <t>Appointment of Magistrates</t>
  </si>
  <si>
    <t>On closure of polls, each candidate to Magistracy having garnered only one vote, Superintendent is asked to and does appoint 7 Magistrates, likely marking first time Magistracy is appointed rather than elected</t>
  </si>
  <si>
    <t>MM A2 [6, 13 May 1799]
ML A [9 May 1799]</t>
  </si>
  <si>
    <t>Burdon 1 p270</t>
  </si>
  <si>
    <t>E 431</t>
  </si>
  <si>
    <t>26 Jun 1799</t>
  </si>
  <si>
    <t>Pardon of HMS Merlin midshipman</t>
  </si>
  <si>
    <t>Midshipman on board HMS Merlin, sentenced to death by Grand Court at Belize Town on charge of having forged Capt. Moss's handwriting, pardoned, sentence remitted, and release granted by Gov of Jam, possibly marking first use of royal prerogative of mercy in Hon</t>
  </si>
  <si>
    <t>Old, Spanish Town</t>
  </si>
  <si>
    <t>Earl of Balcarres</t>
  </si>
  <si>
    <t>PR O [26 Jun 1799]</t>
  </si>
  <si>
    <t>Burdon 1 p272</t>
  </si>
  <si>
    <t>E 432</t>
  </si>
  <si>
    <t>16 Jul 1799</t>
  </si>
  <si>
    <t>Public Meeting honours Capt. Moss</t>
  </si>
  <si>
    <t>Public Meeting addresses Capt Moss [likely in thanksgiving for defence of Hon by HMS Merlin in Battle of St. George's Caye], accompanies this by gift of a sword value one hundred guineas as token of great sense the Inhabitants entertain of his services to the Settlement, thereby marking first award or honour granted by Hon</t>
  </si>
  <si>
    <t>Capt. John Ralph Moss</t>
  </si>
  <si>
    <t>MM A2 [16 Jul 1799]
ML A [18 Jul 1799]</t>
  </si>
  <si>
    <t>Burdon 1 p273</t>
  </si>
  <si>
    <t>E 433</t>
  </si>
  <si>
    <t>1 Jan 1801</t>
  </si>
  <si>
    <t>Acts of Union</t>
  </si>
  <si>
    <t>E 434</t>
  </si>
  <si>
    <t>27 May 1801</t>
  </si>
  <si>
    <t>Bassett Report on Constitution</t>
  </si>
  <si>
    <t>Attorney General of Jamaica reports on the proper division of authority between Magistrates and Superintendent in Hon</t>
  </si>
  <si>
    <t>Spanish Town, Old</t>
  </si>
  <si>
    <t>Gov of Jam / Attorney Gen of Jam / Brig. Gen. Sir Richard Bassett</t>
  </si>
  <si>
    <t>MM A2 [27, 29 May 1801]</t>
  </si>
  <si>
    <t>Burdon 2 p45</t>
  </si>
  <si>
    <t>Capt. Luson, 5th WIR, to Bassett, 1801, May 27th ... [the Attorney General's] opinion was as follows: That the Civil Power in Honduras is not competent to try offences extending to life or limb: That any infringements on the Regulations since Col. Hunter's Proclamation not sanctioned by proper authority are illegal: That the Transient tax should be expended on the Service of the Settlement, but that duties on Wine, Spirits &amp;c. should go to the [Home] Government: That as it is undetermined whether the Settlement is "a part of HM Dominions or not", a certain part of wrecked goods might be claimed by the Superintendent for [Home] Government, but that such action was not worth while: That the entrance and clearing of Ships should properly belong to the Sec of the Superintendent, but, whether to him or to the Clerk of the Court, the appointment should be at the disposal of the Superintendent: That the Rules and Regulations under Col Hunter's Proclamation "were perfectly adapted to the local situation”: and that the Superintendent had acted rightly in suppressing the Police Magistracy, unless there were some authority among the [Public] Records of which he [AG] was unaware. /Burdon 2 p45</t>
  </si>
  <si>
    <t>E 435</t>
  </si>
  <si>
    <t>18 Aug 1801</t>
  </si>
  <si>
    <t>16 Oct 1801</t>
  </si>
  <si>
    <t>Bassett prohibits Public Meeting</t>
  </si>
  <si>
    <t>Superintendent orders notices of Public Meeting [for consideration on question of importation of Neg of dangerous character] posted around Belize Town destroyed, and issues Proclamation forbidding the meeting, citing Magistrates’ failure to obtain his consent for the meeting, after which xxx</t>
  </si>
  <si>
    <t>Brig Gen Sir Richard Bassett</t>
  </si>
  <si>
    <t>Magistrates / Clerk of Court George Thompson</t>
  </si>
  <si>
    <t>GC T [18 Aug 1801]
MM A2 [22 Aug, 9, 12, 22 Sep, 16, 17 Oct 1801] 
ML B [7, 8 Sep 1801]</t>
  </si>
  <si>
    <t>Burdon 2 p47</t>
  </si>
  <si>
    <t>1801, Sep 7. Proclamation by Col Sir R Basset. "WHEREAS Advertisement have this day been stuck up in different parts of this town by order of the Magistrates to request a public meeting of the Inhabitants of this Settlement without my Sanction or approbation and in defiance of my orders to the contrary I have therefore thought fir to issue this my Proclamation strictly forbidding such meeting to assemble untill it shall be publickly notified to me that my consent has been obtained for that purpose, and I do hereby caution all HM faithful Subjects Inhabitants of this Settlement, at their peril not to attend or countenance such meeting, as the consequences thereof will rest at their own Doors." /via Burdon 2 /ML B
1801, Sep 7. ADVERTISEMENT. Notice To The Public. WHEREAS it appears that a few evil minded Persons either from Pique or malice are willing to lead the Public astray and draw them from their proper allegiance to HM Government, the Superintendent requests that the People will individually weigh what follows and treat it with coolness and candour. The present Contest between the Superintendent and Magistrates is not whether there should or should not be Public meetings but whether they should be with or without his approbation and that such meeting should be enabled to form Laws that should be binding to the Settlement without either his approbation or concurrence. He appeals to the Public whether any Gentleman would accept of the situations of Superintendent and Commanding in Chief of the Settlement situated as this is, surrounded by enemies and responsible for the safety of it to HM and the Gov of Jam and allow the Sovreignty of it to be wrested from him and usurped which in this case it must be by a Set of People very inadequate to the task. ... /via Burdon 2 /ML B
1801, Sep 8. ADVERTISEMENT. ... A measure of consequence to the welfare of the Settlement (to which attention of the Magistrates was called in the first instance by a written Communicaiton from HM Sup) required in the opinion of the Magistrates an amendment in the Regulation respecting the admission of negro Slaves from the west india islands this could only be effected by a meeting of the Inhabitants who alone are competent and have power to make or amend the Laws as the annexed extracts will shew and as invariable custom has fully sanctioned. The intention of calling such meeting was formerly communicated in writing to HM Sup through the medium of Captain Luson and Advertisements were accordingly put up, calling a meeting of the Inhabitants on the 18th intant solely for the purpose aforesaid which have since taken down by his authority. The Magistates disclaim any idea of offering the least opposition to HM Sup Comm in Chief in the due execution of his Authority or of usurping powers not legally vested in them, and they request their Constituents to continue that peaceable and loyal demeanour they have ever held. ... By the unanimous Order of the Magistrates. Honduras Sep 8th, 1801. GEORGE THOMPSON, Cler. Cur. /via Burdon 2 /ML B</t>
  </si>
  <si>
    <t>E 436</t>
  </si>
  <si>
    <t>14 Oct 1801</t>
  </si>
  <si>
    <t>Hon maritime jack</t>
  </si>
  <si>
    <t>Magistrates stipulate use of "a signal Jack, with a blue Ball or Square in the centre" by every certified Pilot</t>
  </si>
  <si>
    <t>Laws 1765–1810 [14 Oct 1801]</t>
  </si>
  <si>
    <t>Burdon 2 p51</t>
  </si>
  <si>
    <t>= inverse of Blue Peter, or current maritime signal flag for S by International Code of Signals by IMO, Albert Embankment, London UK</t>
  </si>
  <si>
    <t>E 437</t>
  </si>
  <si>
    <t>Treaty of Amiens</t>
  </si>
  <si>
    <t>E 438</t>
  </si>
  <si>
    <t>30 Apr 1802</t>
  </si>
  <si>
    <t>Bassett obstructs Courts</t>
  </si>
  <si>
    <t>Superintendent seizes and imprisons John Nicholson, a slave of one of the Magistrates, charged with murder, and refuses to give him up to be tried by Laws of the Settlement, after which Col Barrow surrenders him to Magistrates</t>
  </si>
  <si>
    <t>Brig Gen Sir Richard Bassett / Col Thomas Barrow / John Nicholson</t>
  </si>
  <si>
    <t xml:space="preserve">ML B [22 Apr, 24 Jun 1802, 2 Feb 1803]
MM A2 [7, 8 Jun 1802]
</t>
  </si>
  <si>
    <t>Burdon 2 p54, 62</t>
  </si>
  <si>
    <t>Magistrates, on approval of Inhabitants, move to send a Magistrate to Jamaica to take Counsil on bringing notice to Home Government vi Lt Gov of Jam /via Burdon 2 /ML B</t>
  </si>
  <si>
    <t>E 439</t>
  </si>
  <si>
    <t>22 May 1802</t>
  </si>
  <si>
    <t>Fire destroys unknown portion of Belize Town, after which Magistrates vote £300 for purchase of Fire Engines</t>
  </si>
  <si>
    <t>MM A2 [9 May 1802]</t>
  </si>
  <si>
    <t>Burdon 2 p54</t>
  </si>
  <si>
    <t>E 440</t>
  </si>
  <si>
    <t>29 Jun 1802</t>
  </si>
  <si>
    <t>Bassett restricts Courts</t>
  </si>
  <si>
    <t>On vote by Public Meeting to discontinue salary to Sec of Sup, Sup assume's Clerk of Court's business of entering and clearing vessels "as was custom in Col Despard's time”, after which Home Government sanction practice</t>
  </si>
  <si>
    <t>MM A2 [29, 30 Jun, 5, 9 Jul, 2 Aug 1802]
GC T [30 Aug 1802]
ML C [7 Jul 1804]</t>
  </si>
  <si>
    <t>Burdon 2 p55, 71</t>
  </si>
  <si>
    <t>E 441</t>
  </si>
  <si>
    <t>1 Jul 1802</t>
  </si>
  <si>
    <t>30 Aug 1802</t>
  </si>
  <si>
    <t>King George’s Grant</t>
  </si>
  <si>
    <t>King George of Mosquito Shore grants unknown number of cattle for garrison at Hon, after which Magistrates order £40 be expended on gift to young King Frederick of Mosquito Shore and three of his Chiefs</t>
  </si>
  <si>
    <t>Mosquito Shore, Old</t>
  </si>
  <si>
    <t>King George of Mos / King Frederick of Mos</t>
  </si>
  <si>
    <t>MM A2 [2 Aug 1802]</t>
  </si>
  <si>
    <t>Burdon 2 p57</t>
  </si>
  <si>
    <t>E 442</t>
  </si>
  <si>
    <t>2 Jul 1802</t>
  </si>
  <si>
    <t>“Belize Honduras” used</t>
  </si>
  <si>
    <t>"Belize Honduras" used by Grand Court, rather than customary "Belize Rivers Mouth" or "this Rivers Mouth”, possibly marking first use of “Belize” in name of Settlement</t>
  </si>
  <si>
    <t>GC Q [2 Jul 1802]</t>
  </si>
  <si>
    <t>Burdon 2 p55</t>
  </si>
  <si>
    <t>E 443</t>
  </si>
  <si>
    <t>6 Jul 1802</t>
  </si>
  <si>
    <t>Bassett restricts Magistracy</t>
  </si>
  <si>
    <t>Superintendent asserts Magistrates have no power to arrest a sailor who isn't ashore, and prohibits Magistrates' use of HM name without Superintendents perimission, after which xxx</t>
  </si>
  <si>
    <t>ML B [6 Jul 1802]</t>
  </si>
  <si>
    <t>E 444</t>
  </si>
  <si>
    <t>1 Sep 1802</t>
  </si>
  <si>
    <t>23 Sep 1802</t>
  </si>
  <si>
    <t>Amerindians commit depredations on mahogany works upstream of Old R, after which xxx</t>
  </si>
  <si>
    <t>ML B [23 Sep 1802]</t>
  </si>
  <si>
    <t>Burdon 2 p58</t>
  </si>
  <si>
    <t>E 445</t>
  </si>
  <si>
    <t>1 Oct 1802</t>
  </si>
  <si>
    <t>Magistrates set to examine Sup Neg slave charged with assault without waiting on Sup, after which Sup refuses to give up his slave</t>
  </si>
  <si>
    <t>MM A2 [20 Oct 1802]</t>
  </si>
  <si>
    <t>E 446</t>
  </si>
  <si>
    <t>30 Oct 1802</t>
  </si>
  <si>
    <t>Basset dismissed as Sup</t>
  </si>
  <si>
    <t>Home Government dismiss Brig Gen Sir Richard Bassett, and appoint Col Barrow, and caution that "it is HM pleasure that the same [Burnaby's Code] should be continued in force, and no alteration should be made therein unles HR Approbation shall have been first obtained.”</t>
  </si>
  <si>
    <t>Brig Gen Sir Richard Bassett / Capt B. H. Luson / Col Barrow</t>
  </si>
  <si>
    <t>CO 123/15 [Oct 1802]</t>
  </si>
  <si>
    <t>Capt B. H. Luson appointed Acting Supt. /via Burdon 2</t>
  </si>
  <si>
    <t>E 447</t>
  </si>
  <si>
    <t>19 Nov 1802</t>
  </si>
  <si>
    <t>Garifuna Settlement</t>
  </si>
  <si>
    <t>Circa 150 Garifuna settle in Hon</t>
  </si>
  <si>
    <t>ML B [17 Dec 1802]
MM A2 [9 Aug 1802]</t>
  </si>
  <si>
    <t>Burdon 2 p61</t>
  </si>
  <si>
    <t>Stann Creek Town settled = Dangriga, ie hamlet on North Stand Creek = N Stann Creek R, in addition to Mullins River [village] /Allen 170
Dated as per Garifuna Settlement Day
11 May 1797 Eng resettle 1,600 t 2,000 Garifuna from St. Vincent to Roatan /v Barke 16 228 /Archivo General de Simancas, SGU, Legajo 7245, 12, exp 12 [Sobre la toma ... Guatemala a 3 may 1797]</t>
  </si>
  <si>
    <t>E 448</t>
  </si>
  <si>
    <t>13 Dec 1802</t>
  </si>
  <si>
    <t>Luson obstructs Courts</t>
  </si>
  <si>
    <t>Act Sup obstructs capital cases underway "as it has been and is yet a matter undecided whether there is a right of trial for capital crimes here,” which position Magistrates reject or ignore, and which Col Barrow later rejects</t>
  </si>
  <si>
    <t>Capt B. H. Luson</t>
  </si>
  <si>
    <t>MM A2 [13 Dec 1802]
GC T [14 Dec 1802]
ML B [6 Sep 1803]</t>
  </si>
  <si>
    <t>Burdon 2 60, 67</t>
  </si>
  <si>
    <t>6 Sep 1803 Col Barrow asks Magistrates convene special Court to try murder case, says considers it absolutely necessary for the welfare of the Settlement that such cases should be tried immediately, but in 2–4 vote Magistrates decide against this /via Burdon /ML B
Magistrates let Sup Lt Col Hamilton "that HM subjects settled in Honduras hold Criminal Courts and try Subjects for Capital Offences by the Law of England, according to ancient custom and the rights enherent in them as British Subjects." /v Burdon 109 /ML C [17 Nov 1807]
7 Oct 1808 Mag Mtg. "The constitution of Honduras strictly and unqualified says, that there shall be the number of seven Mag to preside as a Bench of Judges over all and every department of distributive Justice in Law and Equity as King's Bench, Common Pleas, Chancery and Exchquer as well as a Court Ordinary, constituting at the same time a deliberative Council." /v Burdon 2 122 /MM B [7 Oct 1808]</t>
  </si>
  <si>
    <t>E 449</t>
  </si>
  <si>
    <t>24 Feb 1803</t>
  </si>
  <si>
    <t>US Sup Ct Marbury v Madison</t>
  </si>
  <si>
    <t>E 450</t>
  </si>
  <si>
    <t>1 Jun 1803</t>
  </si>
  <si>
    <t>Ensign detains Magistrates</t>
  </si>
  <si>
    <t>On hearing of a difference between an Inhabitant and the Guard [WIR?], Magistrates bind and beat the guardsman to examine him on the affair, after which an Ensign of the Guard denies their authority to detain the guardsman and orders Magistrates be confined in a Guard room, though Ensign is finally persuaded to release Magistrates</t>
  </si>
  <si>
    <t>Ensign of Guard</t>
  </si>
  <si>
    <t>ML B [2 Jun 1803]</t>
  </si>
  <si>
    <t>Burdon 2 64</t>
  </si>
  <si>
    <t>Guard likely = 5th WIR, eg cf ML C [9 Oct 1807] /v Burdon 2 107</t>
  </si>
  <si>
    <t>E 451</t>
  </si>
  <si>
    <t>4 Jul 1803</t>
  </si>
  <si>
    <t>Hon nearly exhaust resources [Public Funds] in defensive measures voted on by Public Meeting</t>
  </si>
  <si>
    <t>MM A2 [6 Jun, 4 Jul, 31 Oct 1803]
ML B [24 Jul, 20, 26 Sep 1803, 6 Feb 1808]
ML C [6 May 1804, 4 Sep 1806, 14 Jul 1807]</t>
  </si>
  <si>
    <t>Burdon 2 65, 105</t>
  </si>
  <si>
    <t>Gunboat upkeep £1,000 decided on 14 Jul 1807 /v Burdon 2 /ML C / Later upkeep of 3 Gunboats noted as £150 pa /v Burdon 2 115 /MM B [6 Feb 1808]</t>
  </si>
  <si>
    <t>Expense inc 1 Boat 2 t 4 Gun Boats inc £1,000 pa upkeep, Fort George repairs = £8,000, Ordnance, Ammunition, xxx Blockhouses</t>
  </si>
  <si>
    <t>E 452</t>
  </si>
  <si>
    <t>30 Jun 1804</t>
  </si>
  <si>
    <t>Quarterly Court censures Magistrates</t>
  </si>
  <si>
    <t>Quarterly Court implies that Magistrates’ failure to adopt and execute their recommendations, especially those sanctioned by Magistrates themselves, renders Quarterly Court recommendations of no effect, contrary to general good of the community at large</t>
  </si>
  <si>
    <t>GC Q [30 Jun 1804]</t>
  </si>
  <si>
    <t>Burdon 2 70</t>
  </si>
  <si>
    <t>Presentment by Grand Jury at Quarterly Court. "We the Grand Inquest now appointed for Honduras having deliberately considered on such matters as appears to us as nuisances and contrary to the general good of the community at large, Beg leave to being by observing That the salutary and constitutional  practice of Quarterly presentments can have no effect without a strict attention and propser exertion on the Part of the Magistracy in seeing the measures recommended to be adopted when by them sanctioned, carried into execution. ..." /via Burdon 2 /GC Q</t>
  </si>
  <si>
    <t>E 453</t>
  </si>
  <si>
    <t>1 Jul 1804</t>
  </si>
  <si>
    <t>10 Jul 1804</t>
  </si>
  <si>
    <t>Utila</t>
  </si>
  <si>
    <t>Dr. Gray</t>
  </si>
  <si>
    <t>Jonathan Card</t>
  </si>
  <si>
    <t>ML C [10 Jul 1804]</t>
  </si>
  <si>
    <t>Burdon 2 71</t>
  </si>
  <si>
    <t>1 fishing vessel “attacked”</t>
  </si>
  <si>
    <t>E 454</t>
  </si>
  <si>
    <t>1 Oct 1804</t>
  </si>
  <si>
    <t>MM A2 [11 Oct, 5 Nov 1804]
ML C [25 Jun 1805]</t>
  </si>
  <si>
    <t>Burdon 2 75, 79</t>
  </si>
  <si>
    <t>Possibly due to Am embargo rather than Napoleonic Wars
5 Nov 1804 Pub Mtg. Resolutions as to memorialising HM Ministers on the imperative necessity for permission of unrestricted trade with America owing to the impossibility of obtaining provisions otherwise, ... "at the present moment there is not a single Barrel of Flour to be purchased and that some flour has recently sold for £12 per barrel of 196 lbs" ... /via Burdon 2 /MM A2</t>
  </si>
  <si>
    <t>Prov esp bread very scarce for c ? m</t>
  </si>
  <si>
    <t>E 455</t>
  </si>
  <si>
    <t>1 Jun 1805</t>
  </si>
  <si>
    <t>Strong gales destroy plantations, leading to scarcity of provisions</t>
  </si>
  <si>
    <t>ML C [25 Jun, 1 Jul 1805]</t>
  </si>
  <si>
    <t>Burdon 2 79</t>
  </si>
  <si>
    <t>25 Jun 1805 Committee to Agent in London. Informing him of their distress and the destruction of their plantations by a gale: stating that there is not enough bread or meat in the Country to supply a quarter of the population: showing the painful necessity for speady relief: ... /Burdon 2 /ML C</t>
  </si>
  <si>
    <t>Prov esp bread, meat very scarce for c ? m</t>
  </si>
  <si>
    <t>E 456</t>
  </si>
  <si>
    <t>1 Jul 1805</t>
  </si>
  <si>
    <t>8 Aug 1805</t>
  </si>
  <si>
    <t>Home Gov snubs Agent for Hon</t>
  </si>
  <si>
    <t>Under Sec of State informs Agent for Hon "that the Settlers must look up to and depend on the Gov of Jam for their Protection" and for Civil regulations, thereby implying office of Agent for Hon in London is superfluous</t>
  </si>
  <si>
    <t>Under Sec of State / Agent for Hon in London George Dyer</t>
  </si>
  <si>
    <t>ML C [8 Aug 1805]</t>
  </si>
  <si>
    <t>Burdon 2 80</t>
  </si>
  <si>
    <t>E 457</t>
  </si>
  <si>
    <t>1 Aug 1805</t>
  </si>
  <si>
    <t>30 Aug 1805</t>
  </si>
  <si>
    <t>One Gun boat lost</t>
  </si>
  <si>
    <t>MM A3 [30 Aug, 19 Nov 1805]
ML C [4 Sep 1806]</t>
  </si>
  <si>
    <t>Burdon 2 81, 86, 99</t>
  </si>
  <si>
    <t>Aug 1805 Loss of Gun boat Growler, not thereafter found or recovered /v Burdon 2 /MM A3</t>
  </si>
  <si>
    <t>1 Gun boat lost = £803</t>
  </si>
  <si>
    <t>Cost £50 for despatch of search boat</t>
  </si>
  <si>
    <t>E 458</t>
  </si>
  <si>
    <t>7 Sep 1805</t>
  </si>
  <si>
    <t>Tender of HMS Swift, Mary Ann, captures Sp GC</t>
  </si>
  <si>
    <t>1 GC</t>
  </si>
  <si>
    <t>Lt. Smith / Midshipman Bowler / HMS Swift</t>
  </si>
  <si>
    <t>ML C [7 Sep 1805]</t>
  </si>
  <si>
    <t>Burdon 2 82</t>
  </si>
  <si>
    <t>7 Sep 1805 Magistrates, in recognition of very essential and meritorious service rendered by him in capturing the Sp GC fited out at Truxillo to harass the trade of our Settlement, offer thanks and 50 guineas for puchase of a sword to Lt. Smith of HMS Swift, Commander of tender Mary Ann / Magistrates to Mr. Bowler ... present 10 guineas for purchase of silver cup "in remembrance of an action which does your youth great credit.” /v Burdon 2 /ML C</t>
  </si>
  <si>
    <t>E 459</t>
  </si>
  <si>
    <t>Mercantile Advertiser NY 4148 p3</t>
  </si>
  <si>
    <t>Extract of a letter from Honduras, dated September 10th 1805. "... On the 28th of last month, a hurricane, effectually compleated an almost total loss of all and every species of Bread kind; ... not one barrel of flour was to be purchased at Belize. ..." /MA 4148</t>
  </si>
  <si>
    <t>E 460</t>
  </si>
  <si>
    <t>ML C [11, 23 Sep, 2 Oct 1805]</t>
  </si>
  <si>
    <t>11 Sep 1805 Magistrates to Lt Col Gordon. "Times of general scarcity have too frequently fallen tot he Lott of this settlement since the commencement of Hostilities with Spain, but at no period was there ever such an accumulated pressure, or a more untoward Combination of distressing Circumstances likely to overwhelm a Community than at present. ... The Stores are so completely exhausted that not one barrel of Flour is to be purchased at Belize." /v Burdon 2 /ML C</t>
  </si>
  <si>
    <t>all plantation walks, yam vines destroyed</t>
  </si>
  <si>
    <t>Prov very scarce for c ? m</t>
  </si>
  <si>
    <t>E 461</t>
  </si>
  <si>
    <t>29 Oct 1805</t>
  </si>
  <si>
    <t>Public Meeting restricts membership and slaves</t>
  </si>
  <si>
    <t>Public Meeting resolves That the Magistrates and Committe [unknown which] shall determine persons eligible to be members of Public Meetings, thereby marking further shift towards representative rather than direct democracy, and prohibits self-employment of slaves for Trade, possibly marking first such restriction on slaves</t>
  </si>
  <si>
    <t>MM A3 [29 Oct 1805]</t>
  </si>
  <si>
    <t>Burdon 2 84
Bolland 75 122</t>
  </si>
  <si>
    <t>The practice of slaves engaging in marketing their produce obviously continued, however, as a committee investigating the hiring of slaves to themselves in 1810 reported 'a continuation of such Evil Practices ... pursued, by various Slaves in open violation of said Law,' and recommended 'that Slaves of either Sex shall not be permitted to hire themselves to themselves for any purpose whatever.’ The reason given for deeming such activities 'Evil Practices' was that 'such Slave being under no control of his Master, becomes subject to no authority, but what results from his own Will, which naturally tends to creat Insubordination thereby diminishing respect to his proprietors.’ A penalty of £500 was therefore imposed to deter such independent activity on the part of slaves. /v Bolland 75 122 /MM B [30 Jun 1810]</t>
  </si>
  <si>
    <t>E 462</t>
  </si>
  <si>
    <t>5 Nov 1805</t>
  </si>
  <si>
    <t>St. George’s as Crown Land</t>
  </si>
  <si>
    <t>Gov of Jam disallows building on St. George's Caye, stating it must now be regarded Crown Land</t>
  </si>
  <si>
    <t>R 1 [5 Nov 1805]
ML C [27 May, 12 Jul 1807]</t>
  </si>
  <si>
    <t>Burdon 2 85, 103, 105</t>
  </si>
  <si>
    <t>E 463</t>
  </si>
  <si>
    <t>1 Jan 1806</t>
  </si>
  <si>
    <t>30 Aug 1807</t>
  </si>
  <si>
    <t>Sp Priv cruise Hon</t>
  </si>
  <si>
    <t>Ranguana Caye, Placencia, Mullins R, Omoa</t>
  </si>
  <si>
    <t>Privateer “Felucca” / xxx</t>
  </si>
  <si>
    <t xml:space="preserve">HM Sloop Wolf / Schooner Aurora / Gun boat / HM Brig Gaelon / William Burn </t>
  </si>
  <si>
    <t>MM A3 [28 Jan, 20 Feb, 11 Jun 1806, 24 Feb 1807]
ML C [7 Jan, 1, 13, 14, 15, 28 Feb, 1 May 1806, 22 Aug 1807]
GC U [28 Feb 1807]</t>
  </si>
  <si>
    <t>Burdon 2 90</t>
  </si>
  <si>
    <t>Schooner Aurora agreed to be hired 20 Feb 1806 /v Burdon 2 /MM A3
HMB Gaelon supplied with 12 pounder carronage and timber 1 May 1806/v Burdon 2 /ML C</t>
  </si>
  <si>
    <t>1 fisherman for c ? m / 6 crew for ? m</t>
  </si>
  <si>
    <t>1 fishing vessel 1 Schooner 1 Brig</t>
  </si>
  <si>
    <t>1 Gun boat severely damaged</t>
  </si>
  <si>
    <t>Expense £4 daily for Aurora patrol for c ? m, supplying HMB Gaelon, £24 pa to Provost Marshal / £40 to liberate 6 crew held by Sp / c 50 stand of arms</t>
  </si>
  <si>
    <t>E 464</t>
  </si>
  <si>
    <t>24 Feb 1806</t>
  </si>
  <si>
    <t>3 May 1808</t>
  </si>
  <si>
    <t>Hunt Digest</t>
  </si>
  <si>
    <t>Magistrates authorise William Hunt to prepare proper digest of all Laws and Regulations made since "the establishment of this Country in 1753," commencing with Burnaby Code, for such remuneration as determined on completion</t>
  </si>
  <si>
    <t>Clerk of Court William Hunt</t>
  </si>
  <si>
    <t>MM A3 [24 Feb 1806]
MM B [28 Jun 1808]
Laws 1765–1810 [24 Jun 1806, 3 May, 28 Jun 1808]</t>
  </si>
  <si>
    <t>Burdon 2 92, 117</t>
  </si>
  <si>
    <t>3 May 1808 A Committe appointed by Pub Mtg certifies an amended copy of Laws submitted by Hunt as "a true and perfect Copy of such Laws as we consider to be at present in force in Honduras and such as ought solely to be referred to in all Courts of Law held in this Settlement as far as said Laws extend, ..." and recommend J £200 to Hunt to assiduous labour. /v Burdon 2 117 /Laws 1765–1810 [3 May 1808] / Recs later approved by Public Mtg of 28 Jun 1808</t>
  </si>
  <si>
    <t>E 465</t>
  </si>
  <si>
    <t>1 Apr 1806</t>
  </si>
  <si>
    <t>24 Apr 1806</t>
  </si>
  <si>
    <t>Constable aids gaolbreak</t>
  </si>
  <si>
    <t>A seaman, sentenced to banishment, escapes from prison by connivance of Constable, to Spanish Caye, on which Magistrates offer Commander of HMS Wolf to impress responsible Constable</t>
  </si>
  <si>
    <t>Old, Spanish Caye</t>
  </si>
  <si>
    <t>HMS Wolf</t>
  </si>
  <si>
    <t>MM A3 [28 Apr 1806]</t>
  </si>
  <si>
    <t>Burdon 2 94</t>
  </si>
  <si>
    <t>E 466</t>
  </si>
  <si>
    <t>Fire destroys unknown portion of North side of Belize Town, after which Public Meeting passes further fire safety measures</t>
  </si>
  <si>
    <t>MM A3 [19 Jul, 16 Aug 1806, 30 Jun 1807]</t>
  </si>
  <si>
    <t>Burdon 2 96, 104</t>
  </si>
  <si>
    <t>Later, £40 allowed a woman to rebuild home destroyed by fire /v Burdon 2 /MM A3</t>
  </si>
  <si>
    <t>E 467</t>
  </si>
  <si>
    <t>1 Oct 1806</t>
  </si>
  <si>
    <t>30 Oct 1806</t>
  </si>
  <si>
    <t>Epidemic among residents of “severe sickness,” attributed to filthy state of foreshore</t>
  </si>
  <si>
    <t>ML C [28 Oct 1806, 14 Feb 1807]</t>
  </si>
  <si>
    <t>Burdon 2 99</t>
  </si>
  <si>
    <t>E 468</t>
  </si>
  <si>
    <t>1 Feb 1807</t>
  </si>
  <si>
    <t>19 Feb 1807</t>
  </si>
  <si>
    <t>Amerindians assault logging gangs working upstream of Old R at Hogstye Bank</t>
  </si>
  <si>
    <t>ML C [19 Feb 1807]</t>
  </si>
  <si>
    <t>Burdon 2 101</t>
  </si>
  <si>
    <t>Hogstye Bank = above Orange Walk [BZ district], probably near Roaring Creek /v Bolland 75 p48</t>
  </si>
  <si>
    <t>E 469</t>
  </si>
  <si>
    <t>25 Mar 1807</t>
  </si>
  <si>
    <t>Slave Trade Act 1807</t>
  </si>
  <si>
    <t>Not assiduously enforced in Hon, esp or mainly relating to slaves from Jam, at least to 6 Feb 1817, eg R 1 [6 Feb 1817], MM C [25 Feb 1817] /v Burdon 189, 193
2 Nov 1819 Pub Mtg 53 present. Resolved, in response to request by Sec of State for information as to observation of Slave Trade Act, that a census of the Slave population be taken every three years. /v Burdon 2 222 /MM D</t>
  </si>
  <si>
    <t>E 470</t>
  </si>
  <si>
    <t>1 Apr 1807</t>
  </si>
  <si>
    <t>7 May 1807</t>
  </si>
  <si>
    <t>Epidemic among residents of smallpox, attributed to ill or negligent conduct of Dr. Cumming</t>
  </si>
  <si>
    <t>ML C [2 May 1807]</t>
  </si>
  <si>
    <t>Burdon 2 102</t>
  </si>
  <si>
    <t>Cost = inoculation of troops, xxx</t>
  </si>
  <si>
    <t>E 471</t>
  </si>
  <si>
    <t>19 May 1807</t>
  </si>
  <si>
    <t>Magistrates create gaol for whites</t>
  </si>
  <si>
    <t>Magistrates authorise expenditure for conversion of an old yard house into Gaol for white persons, possibly marking first de jure racial segregation</t>
  </si>
  <si>
    <t>MM A3 [19 May 1807]</t>
  </si>
  <si>
    <t>11 Jun 1808 Mag Mtg convened by Provost Marshal General to ascertain whether his action in having committed a white man in old Guard House for debt was approved, had never heard of white man being committed for debt. Mags decide, in accordance with practice of Courts and Custom of Country man should be released from Guard House and placed in Custody of Prov Mar Gen. /v Burdon 2 118 /MM B</t>
  </si>
  <si>
    <t>E 472</t>
  </si>
  <si>
    <t>30 Jun 1807</t>
  </si>
  <si>
    <t>Public School</t>
  </si>
  <si>
    <t>Public Meeting direct Magistrates to rent a house for "Establishing a School therein for the Education of Youth and that they be authorised to give Education to Ten Poor Children and the Expence be made good ... out of the Public Treasury"</t>
  </si>
  <si>
    <t>MM A3 [30 Jun, 31 Oct 1807]
MM B [1 Feb 1808]
GC U [10 Mar 1809]</t>
  </si>
  <si>
    <t>Burdon 2 104, 114, 128</t>
  </si>
  <si>
    <t>Also award £60 annuity to Capt Issiah Greenhill as reward for services rendered to trade of Honduras in discovering channel through Triangles commonly called "Greenhill's Channel” /v Burdon 2 /MM A3
Pub Mtg authorises Magistrates to secure Schoolmaster at public expense on 31 Oct 1807 /v Burdon 2 /MM A3 
10 Mar 1809 Grand Court. Mags order purchase of lot and house for school /v Burdon 2 /GC U</t>
  </si>
  <si>
    <t>E 473</t>
  </si>
  <si>
    <t>15 Sep 1807</t>
  </si>
  <si>
    <t>31 Oct 1807</t>
  </si>
  <si>
    <t>5th WIR assume policing</t>
  </si>
  <si>
    <t>Soldiers of 5th WIR forcibly detain 2 slaves, charged by Sup with noise or disturbance at night, after which Magistrates protest military have to civil authority</t>
  </si>
  <si>
    <t>Lt Col A. Kerr Hamilton / 5th WIR</t>
  </si>
  <si>
    <t>ML C [21, 23, 27 Sep, 9, 16 Oct 1807]
MM A3 [31 Oct 1807]</t>
  </si>
  <si>
    <t>Burdon 2 106</t>
  </si>
  <si>
    <t>E 474</t>
  </si>
  <si>
    <t>19 Nov 1807</t>
  </si>
  <si>
    <t>30 Nov 1807</t>
  </si>
  <si>
    <t>Fr–Sp Invasion of Portugal</t>
  </si>
  <si>
    <t>E 475</t>
  </si>
  <si>
    <t>25 Oct 1808</t>
  </si>
  <si>
    <t>29 Oct 1808</t>
  </si>
  <si>
    <t>Public Meeting clarifies suffrage and membership</t>
  </si>
  <si>
    <t>Pub Mtg clarify, stipulate or restrict suffrage for Mag elections and membership in Public Meeting</t>
  </si>
  <si>
    <t>MM B [25, 29 Oct 1808] 
Laws 1765–1808 [29 Oct 1808]</t>
  </si>
  <si>
    <t>Burdon 2 123</t>
  </si>
  <si>
    <t>29 Oct 1808 Pub Mtg. Qualification requisite to vote at Election of Magistrates and at Public Meetings: For White British Subjects, one year's residence in Honduras, the carrying on of some TRade or occupation for subsistence and possession of Visible Property of not less than £100 Jamaica Currency. For Coloured British Subjects, five years residence in the settlement and possession of Visible Property not less than £200 Jamaica Currency. /v Burdon 2 /Laws 1765–1810 /MM B
31 Oct 1809 Pub Mtg resolves Pub Mtg shal be open to none but Inhabitants. /v Burdon 2 131 /MM B</t>
  </si>
  <si>
    <t>E 476</t>
  </si>
  <si>
    <t>24 Dec 1808</t>
  </si>
  <si>
    <t>30 Jan 1809</t>
  </si>
  <si>
    <t>Hamilton militarises Chrimastide</t>
  </si>
  <si>
    <t>Sup plants Great Gns in different Avenues of Belize Town, continues a military force unusual on Christmas, and prevents slaves from making merriment after 9 pm as was custom, all which Magistrates protest</t>
  </si>
  <si>
    <t>Lt Col A. Kerr Hamilton</t>
  </si>
  <si>
    <t>MM B [4 Jan 1809] 
ML D [5, 25 Jan 1809]</t>
  </si>
  <si>
    <t>Burdon 2 124</t>
  </si>
  <si>
    <t>26 Nov 1807 Hamilton to Coote. [T]he powers of HM Sup are not defined and the Magistrates would wish to insist that he has no Civil power over them whatsoever. This is a point I will not give up. I consider myself as Chief Magistrate. /CO 123/17 /v Bolland 75 85
5 Jan 1809 Sup to Mags. In reply to their query as to reason for warlike investment of town durning Christmas Holidays, informs them he will never consider himself amenable to them for his conduct either as HM Sup or the Commander of HM Forces. /v Burdon 2 /ML D</t>
  </si>
  <si>
    <t>E 477</t>
  </si>
  <si>
    <t>14 Jan 1809</t>
  </si>
  <si>
    <t>Est GB—Sp alliance during Napoleonic Wars</t>
  </si>
  <si>
    <t>E 478</t>
  </si>
  <si>
    <t>23 Jan 1809</t>
  </si>
  <si>
    <t>30 Jun 1809</t>
  </si>
  <si>
    <t>Alien Logging Affair and Hamilton Manumission</t>
  </si>
  <si>
    <t>Magistrates request prohibition of logging by aliens, eg in 5th WIR and Americans, after which Sup declines to do so or cites naturalisation by residence as reason to permit alien logging, and manumits all Neg slaves purchased for King and serving in HM Forces, and states these are to have status as free born British subjects</t>
  </si>
  <si>
    <t>ML D [23, 25, 30 Jan, 1, 26, 28 Feb, 18 Apr, 7, 30 Jun 1809]
MM B [28 Feb 1809]
Laws 1765–1810 [28 Feb 1809]</t>
  </si>
  <si>
    <t>Burdon 2 125, 129</t>
  </si>
  <si>
    <t>26 Feb 1809 Sup asserts that Settlement is not governed by laws of WI Islands but by those of GB, which make no distinction as to Colour; and that soldiers of WIR cannot be deprived of their constitutional privileges /v Burdon 2 /ML D / Possibly in reference to foreign Neg slaves serving in 5th WIR eg cf ML D [23, 30 Jan, 1 Feb 1809], MM B [28 Feb 1809]
28 Feb 1809 Pub Mtg refers question of alien logging, esp by those in HM Service, to AG in Jam /v Burdon 2 127 /MM B /Laws 1765–1810
c May 1809 Home Gov orders removal of 5th WIR /v Burdon 2 129 /ML D [7 Jun 1809]</t>
  </si>
  <si>
    <t>E 479</t>
  </si>
  <si>
    <t>1 Feb 1809</t>
  </si>
  <si>
    <t>30 Sep 1809</t>
  </si>
  <si>
    <t>5th WIR Murder Affair</t>
  </si>
  <si>
    <t>Member of 5th WIR convicted of murder by Grand Court, but Sup refuses to sign death warrant, citing doubt as to competence of Magistrates to hold criminal courts, marking grievous break in ancient custom per Pub Mtg and Magistrates, finally resolved by holding Court Martial at Jamaica</t>
  </si>
  <si>
    <t>Lt Col A. Kerr Hamilton / Lt Col John Nugent Smyth</t>
  </si>
  <si>
    <t>ML D [28 Feb 1809] 
MM B [6 Mar, 20 Sep 1809]</t>
  </si>
  <si>
    <t>Burdon 2 127</t>
  </si>
  <si>
    <t>6 Mar 1809 Pub Mtg, 33 present. ... Discussion inc observation — "That since the existence of the settlement, Executions for murder can be traced in its rudest State; Cayo Casino or St. George's Key was formerly the Metropolis the Courts held there and to this day, the general and usual place of Execution holds its name of Gallows point. And this right of punishing Criminals, either by death or transportation for life never has been even called in question by the Mother Country, but on the contrary, has received positive proof of its rights by the Patent of Morgans pardons [likely a previous or recent case of forgery, with sentence commuted to transportation for life on account of prisoner's youth] ... ", inc statement that the present case was the only instance of refusal by Sup to concur in an execution, and Resolution passed lamenting Sup action and urging representation of whole matter to HM Ministers. /v Burdon 2 /MM B
c May 1809 Home Gov orders removal of 5th WIR /v Burdon 2 129 /ML D [7 Jun 1809]</t>
  </si>
  <si>
    <t>E 480</t>
  </si>
  <si>
    <t>28 Feb 1809</t>
  </si>
  <si>
    <t>Public Meeting restricts Magistracy membership</t>
  </si>
  <si>
    <t>Public Meeting resolves that only resident white British born Subjects, possessed of visible property amount to [at least] J £500 be eligible to sit as Magistrates</t>
  </si>
  <si>
    <t>MM B [28 Feb 1809]
Laws 1765–1810 [28 Feb 1809]</t>
  </si>
  <si>
    <t>E 481</t>
  </si>
  <si>
    <t>31 Oct 1809</t>
  </si>
  <si>
    <t>Post Office established</t>
  </si>
  <si>
    <t>Pub Mtg resolves to establish Post Office, thereby transferring responsibility for mails from private persons or Magistrates to public officer</t>
  </si>
  <si>
    <t>MM B [31 Oct 1809]</t>
  </si>
  <si>
    <t>Burdon 2 131</t>
  </si>
  <si>
    <t>Arrangements for mail prev by Magistrates cf xxx</t>
  </si>
  <si>
    <t>E 482</t>
  </si>
  <si>
    <t>Paslow Address</t>
  </si>
  <si>
    <t>Thomas Paslow addresses Pub Mtg regarding recent constitutional challenges posed or crises caused by former Sup Lt Col Hamilton</t>
  </si>
  <si>
    <t>Thomas Paslow</t>
  </si>
  <si>
    <t>31 Oct 1809 Pub Mtg 38 present. In discussion of a letter "lately handed about the Settlement and delivered to Lt. Col. Hamilton," Mr. Thomas Paslow delivered an address of which the following is a portion: "By the Constitution of this Settlement, the Body of the Freeholders, legally convened in a Public Meeting, constitute the Legislature combined with such other powers as are competent to conduct, regulate and enforce its internal Policy, and any matter that tends to lessen injure or derogate from its respectability should meet from every member of the Community the most firm and vigorous and determined opposition. It is not long since (as appears by the Records of this Settlement) that this Body in a becoming, manly and spirited manner withstood an attack upon the dearest rights of British Subjects, made by a Military Force in direct opposition to Civil Authority, the people roused to a proper sense of their duty, unanimously came forward in Support of those Magistrates (who in the proper exercise of their Functions protected their Constituents) and pledged themselves individually and collectively to the utmost of their power, to support the Magistrates in their just endeavours to prevent the evils resulting form a tame submission to Military encroachment; in this very Court House did they cheerfully and unanimously place their Signatures to these laudable Resolves. It is not then astonishing, that, although the same undeviating contempt has continued to the last day to be exercised towards the Civil Authority by Lieutenant Colonel Hamilton (as appears by sufficient documents) a set of men could be found to address him on this departure, expressing the cause of that address to be on Account "ofo the readiness he evinced in Support of the Civil Authority of this Settlemetn"—never did the Annals of any Country (boasting reservedly of the freedom of our glorious constitution) furnish such an example of weakness and inconsistency as to contradict in Specific terms, the clearest facts, sanctioned by the Strongest Documents, and a general vote of the Community. After what has been transmitted to our Agent for the inspection of [Home] Government, what must His Majesty's Ministers think of the Bay of Honduras or will they ever respect or representations, Complaints or Memorials; and if some counterpoise is not immediately administered, is not he truth, Honor, respectability and Interest of this Settlement indelibly Stained and injured, by such an Egregious act of tergiversation." Eighteen names recorded as in agreement with the above. /v Burdon 132 /MM B
6 Jun 1797 Pub Mtg Thomas Paslow proposes That all inhabitants wishing to evacuate the Country and not inclined to defend it be at liberty to leave after notice to Sup ... that if they fail to accomplish their evacuation within time granted they be considered and treated as forfeiting their allegiance : "that the man who will not defend his Country is not entitled to reap the benefit thereof;" /v Burdon 1 232 /MM A2 /PR 1</t>
  </si>
  <si>
    <t>E 483</t>
  </si>
  <si>
    <t>1 Nov 1809</t>
  </si>
  <si>
    <t xml:space="preserve">Petition for appeals to Privy Council </t>
  </si>
  <si>
    <t>Inhabitants petition King in Council to allow appeals to HM in Council against judgements exceeding £700, pointing out that law officers hold that there is no appeal to GB, as Hon is Sp territory</t>
  </si>
  <si>
    <t>ML D [1 Nov 1809, 4 Jul 1810]</t>
  </si>
  <si>
    <t>Burdon 2 133, 138</t>
  </si>
  <si>
    <t>Granted &lt; 4 Jul 1810 /v Burdon 2 138 /ML D</t>
  </si>
  <si>
    <t>E 484</t>
  </si>
  <si>
    <t>8 Nov 1809</t>
  </si>
  <si>
    <t>Public Hospital</t>
  </si>
  <si>
    <t>Pub Mtg appoints Committee to "carry forward with all convenient Speed and building of a Hospital"</t>
  </si>
  <si>
    <t>MM B [8 Nov 1809]</t>
  </si>
  <si>
    <t>Burdon 2 134</t>
  </si>
  <si>
    <t>25 Jul 1820 Pub Mtg. Resolves £1,000 be granted for erection of a Hospital. /v Burdon 2 233 /MM D</t>
  </si>
  <si>
    <t>E 485</t>
  </si>
  <si>
    <t>6 Jun 1810</t>
  </si>
  <si>
    <t>Customs Office est</t>
  </si>
  <si>
    <t>Pub Mtg resolves to appoint a boarding officer or searcher to enforce regulations regarding imports, thereby transferring responsibility for customs from Magistrates or Superintendent to public officer</t>
  </si>
  <si>
    <t>MM B [6, 9 Jun 1810]</t>
  </si>
  <si>
    <t>Burdon 2 137</t>
  </si>
  <si>
    <t>Searcher appointed by Mags, paid $10 pd of service, on 9 Jun 1810 /v Burdon 2 /MM B</t>
  </si>
  <si>
    <t>E 486</t>
  </si>
  <si>
    <t>4 Jul 1810</t>
  </si>
  <si>
    <t>30 Jul 1810</t>
  </si>
  <si>
    <t>Epidemic among ship at port, of yellow fever, ordered quarantined at Southern Triangle by Mags</t>
  </si>
  <si>
    <t>Old, Southern Triangle</t>
  </si>
  <si>
    <t>MM B [4 Jul 1810]</t>
  </si>
  <si>
    <t>Burdon 2 138</t>
  </si>
  <si>
    <t>E 487</t>
  </si>
  <si>
    <t>4 Sep 1810</t>
  </si>
  <si>
    <t>31 May 1811</t>
  </si>
  <si>
    <t>Belt and Bayonet Assault Case</t>
  </si>
  <si>
    <t>Soldiers draw belts and bayonets on Neg and people of Colour, thereby nearly causing a serious riot, on which Mags hold Enquiry, Sup protests their authority to try military men without first referring matter to HM Ministers, and Pub Mtg and Mag protest Sup conduct, finally resolved in favour of Sup by Home Gov</t>
  </si>
  <si>
    <t>Lt Col John Nugent Smyth</t>
  </si>
  <si>
    <t>London Agent John Inglis / Kingston Agent Robert Ross / David Emery</t>
  </si>
  <si>
    <t>MM B [5, 7, 10, 12 Sep 1810, 28 Sep, 29 Oct, 2 Nov 1811]
ML D [22 Oct 1810, 1 May, 5 Jun 1811]
R 1 [31 May 1811]</t>
  </si>
  <si>
    <t>Burdon 2 141, 145</t>
  </si>
  <si>
    <t>7 Sep 1810 Pub Mtg 50 present resolves 50–0 in favour of Mags authority to trying military officers /v Burdon 2 /MM B
10 Sep 1810 Pub Mtg 50 present. Resolved that reasons assigned by HM Sup for recent conduct towards Mags were "inapplicable to the British Settlement in Honduras"; that meeting felt it their indispensable duty to support the Mags "in opposing this dangerous innovation on their Civil Constitution and in using every legal means within their power to preserve inviolate that form of Civil Government sanctioned and confirmed to them"; and that there were precedent sin the Settlement for trial of military men by Civil courts for committing crimes. ... Conduct of Sup characterised as "of an alarming and dangerous nature to the peace and safety of HM Subjects settled in Hon” ... /v Burdon 2 /MM B
31 May 1811 Lord Liverpool to Sup. Approves his action in refusing to allow offence by soldiers to be tried by Mags. States that in any place where there is no civil Jurisdiction in force, offences by Military must be tried by Court Martial, and that it is not possible to admit "the claim made by the Magistrates of the Settlement to be upon the same footing in point of the right of Jurisdiction with the forms of Judicature established in the West India Islands." /v Burdon 2 /R 1</t>
  </si>
  <si>
    <t>E 488</t>
  </si>
  <si>
    <t>5 Nov 1810</t>
  </si>
  <si>
    <t>11 Feb 1811</t>
  </si>
  <si>
    <t>Smyth Grant and St. John’s Cathedral est</t>
  </si>
  <si>
    <t>Lt Col John Nugent Smyth offers 200 sq ft lot on Old Parade Ground, South Side, Belize Town for purpose of building a church ie St. John’s Cathedral, later accepted by Pub Mtg</t>
  </si>
  <si>
    <t>Lt Col John Nugent Smyth / Rev John Armstrong</t>
  </si>
  <si>
    <t>MM B [5, 10 Nov 1810, 11 Feb 1811, 7, 14 Jul 1812]
ML D [4 Sep 1811, 2 Mar 1812]
PR 3 [14 Jul 1812]</t>
  </si>
  <si>
    <t>Burdon 2 143</t>
  </si>
  <si>
    <t>First stone for St. John's Cath laid 20 Jul 1812  /v Burdon 2 144 fn 1
11 Feb 1811 Pub Mtg Resolve that the Church [proposed 5 Nov 1810 by Lt Col Smyth] be built /v Burdon 2 /MM B</t>
  </si>
  <si>
    <t>E 489</t>
  </si>
  <si>
    <t>28 Sep 1811</t>
  </si>
  <si>
    <t>13 Jul 1819</t>
  </si>
  <si>
    <t>Charter of Justice</t>
  </si>
  <si>
    <t>On Home Gov's derogation of Mag's authority to try offences by Military [during Belt and Bayonet Assault Case], Pub Mtg resolves to obtain Charter of Justice competent to hold Court of Judicature in Settlement, and adopt further reforms of Courts, including adoption of Criminal Law of England</t>
  </si>
  <si>
    <t>MM B [28 Sep, 29 Oct, 2 Nov 1811]
ML D [22 Jan 1812, 12 Jan, 25 Oct, 2 Nov 1819]
MM C [10 Aug 1818]
R 1 [7 Nov 1818]
Hansard, Lords, 13 Jul 1819 = 59 Geo III 44</t>
  </si>
  <si>
    <t>Burdon 2 148, 209, 220</t>
  </si>
  <si>
    <t>29 Oct, 2 Nov 1811 Pub Mtgs. Report of Committee for obtaining Charter of Justice, as adopted. Criminal Law of England to be adopted. Sup to be given power of authorising execution after conviction and also of exercising HM Pardon and of remission of fines &amp;c. HM prayed to appoint a Judge to preside over Superior Courts, civil and criminal, at salary of not less than £1,000 Sterling. Three Assistant Judges to be chosen from the Inhabitants, subject to Sup approval. The Customs and Usages of the Settlement to form the Civil Code. A Council of five to be nominated by the Inhabitants, subject to Sup approval. The law in force to be as passed by Pub Mtg and approved by Sup. Only British Born Subjects to be eligible for Asst Judge, Member of Council or Magistrate. Three Magistrates to be elected annually. The raising of moneys for Public use to be vested in the Public Meeting. The appropriation of Public Moneys to be vested in the Magistrates and Council. Appeal in cases between £1000 Sterling and £500 Jamaica Currency to be to the Sup and Council with seven Inhabitants chosen by the Council. Actions under £10 to be tried by Summary Court of one Magistrate and three Inhabitants, under £2 by one Magistrate. The Provost Marshal General to be under the Chief Judge; Clerks of Court, Coroner and Constables under the Magistrates. Court of Ordinary to consist of Sup and Council. /v Burdon 2 /MM B
25 Oct 1819 Pub Mtg. Letter read from Gen. [Isaac] Gascoyne [MP for Liverpool] relative to Civil Judicature of Settlement and reporting that Bill had passed [Commons] authorising Commissioned be appointed to try capital offences. /v Burdon 2 /MM D</t>
  </si>
  <si>
    <t>E 490</t>
  </si>
  <si>
    <t>22 Feb 1812</t>
  </si>
  <si>
    <t>25 Feb 1812</t>
  </si>
  <si>
    <t>Sup reclaims New</t>
  </si>
  <si>
    <t>Sup sends 2 Buques to dislodge small naval detachment from Bacalar stationed at New R, reclaiming New R for Hon</t>
  </si>
  <si>
    <t>Comm of Bac Juan Bautista Gual / Capt Manuel Melendez / José María Encalada</t>
  </si>
  <si>
    <t>Col John Nugent Smyth / Capt John Coatguelwin / Mr. Wade / Mr Hyde / Mr Bennet / Lawrie / Douglas / Willson / Grant / Hove / Nancy / Perry Mackinsey / Gale / William Gempsly or Gempsin</t>
  </si>
  <si>
    <t>xxx [Gual a Smyth, Bacalar a 28 febrero 1812, 7 agosto 1812]</t>
  </si>
  <si>
    <t>Peniche 383</t>
  </si>
  <si>
    <t>Gual a Smyth, 1812 letters annexed to [c 1869] “una acta del ayuntamiento de Bacalar, que existe en el archivo del ministerio de relaciones." /Peniche 388
Gual a [Col John Nugent] Smyth, Bacalar a 28 febrero 1812. De mi oficio de 25 del corriente [feb 1812] habrá V.S. inferido la sorpresa que recibiria al primer parte que se me dió de haberse presentado en la boca del Rio Nuevo dos buques armados, cuyo cmoandante, de órden de V.S., hizo retirar el pequeño destacamento que habia yo mandado á aquel puerto de mi jurisdiccion, y desde luego creí que algun equivocado informe habria sido la causa; pero mas me ha sorprendido vern en el oficio de V.S. del 22 (que me entregó ayer D. Juan Coatguelwin, capitan commandante de artillería) que considera el Rio Nuevo no comprendido en el distrito de este gobierno.—Con fecha 17 de Julio 1810 exigí de V.S. que dictara providencias para que ningun habitante de ese establecimiento volviera á entrar por las puntas de Piedra y Calentura á poner cortes de madera á otros trabajos de la parte de acá; y su contestacion, léjos de oponerse á esta circunstancia ni mirarla como nueva ó injusta, fué la de que iba á dar cuenta á los ministros de S.M.B. con mi oficio, y que entretanto permanecerian las cosas en el estado en que se hallaban. Ni los capitanes generales de Yucatan, ni los gobernadores de Bacalar desde que una declaracion de guerra abolió el tratado de paz de 1783 y convencion de 86, han creido que los súbditos británicos pudieran extenderse hasta dentro de dichas puntas: y la correspondencia que medió entre la capitanía general y esa superintendencia, despues del tratado de paz de Amiens, fué extendida en este concepto; sin que á él se oponga el que algunos con precaucion para no ser vistos de la vigía de San Antonio, hayan venido á dicho Rio Nuevo; y tengo una reciente prueba de que ellos mismos han graduado de ilícita su conducta, y es la de que el Sr. Wade, en papel que envió para mí con fecha 2 del corriente, no expresó el lugar donde estaba ni el cabo destacado en dicho vigía: por mas que preguntó á los conductores de dónde venian, consiguió descubrir la verdad, pues le dijeron que del Walix, hallándose Wade en la laguna del Tipú, ... /v Peniche 383 /xxx
Gual a Smyth, Bacalar a 7 agosto 1812. Me dijo V.S. en su oficio de 22 de Febrero [1812], y con mas extension en el de 4 de Marzo, que los cortadores de madera habian estado cortándola en Rio Nuevo durante la guerra y siempre despues de ella. En este presidio todo el tiempo de la guerra hubo lo ménos triplicado número de tropas que en ese establecimiento, una lancha con un cañon de á 24, un ponton con uno de á 18, todas las piraguas armadas, y se hacian preparativos para una expedicion con fuerzas navales que debian venir de Campeche, y continuamente una piragua bien guarnecida y con artillería de guarda-costa, cruzando hasta mas de las puntas de Piedra y Calentura, y la misma subia por Rio Nuevo á la laguna del Tipú para reconocer sus crillas y particularmente el istmo que media entre el extremo de esta y el estero español ó *Spanish Creek*, habiendo sido el capitan D. .Manuel Melendez quien practicó esta diligencia al concluirse la guerra: de aquí inferirá V.S. que ningun cortador habia de incurrir en la temeridad de venir á Rio Nuevo con la seguridad de ser hecho prisionero; ... se me dió parte en Octubre [1810] de que se habian visto en la vigía de San Antonio dos ó tres botes: mandé al subteniente D. José Luis Melendez á hacer un reconocimento en Rio-Nuevo, lo subió y no halló huellas ni aun ramas cortadas, ni la menor señal de haber entrado hombres en él, y esto lo corrobora el que los ranchos encontrados por el capitan Melendez en Febrero último [1812], se componian de chozas pequeñísimas y muy nuevas, ... si V.S. pide informer hallará que todos han graduado allá de fraudulentos los cortes de los caballeros Hyde, y Bennet y otro, pues es punto que judicialmente se examinó y decidió en junta de magistrados por Julio del año pasado [1811]. ... En suma, los colonos Hyde y Bennet animados de su caudal, y el mulato Armstrong porque sirve á estos, se han hecho dueños de todo el rio [Nuevo], hasta el extremo de haber abusado del candor y buena fé de V.S. moviéndole con engaños á una providencia hostil de que despues trataré. Habiendo sido la mia tan moderada, que solo envié una piragua con un oficial y veinte hombres, con órdenes terminantes para usar de la mayor atencion y suavidad en un parage que era asilo de desertores y reos de otros delitos, y donde los cortadores tenian ciento ó mas negros esclavos.—V.S. en sus citados oficios considera las dos riberas de Rio-Nuevo y la meridional de Rio-Hondo, como unos terrenos á que tienen derecho los colonos ingleses y sobre que hay discusion pendiente entre los dos gobiernos. ... en mis oficios de 17 de julio de 1810 y 25 de Febrero último, no hice reclamo alguno sobre la ocupacion de muchas leguas de la ribera septentrional desde el punto donde desgua el estero negro ó *Black Creek* para arriba, ni dí por confiscadas las ochocientas piezas de caoba cortadas en la misma ribera, fundéndome en que no había camino abierto hasta la laguna del Tipú para extraerlas por Rio-Nuevo, y porque se hallaban en terreno ocupado por las fuerzas británicas aunque fuera de los límites señalados por el tratado de 83 y convencion de 86. ... He probado con claridad y solidez que los colonos ingleses no tiene derecho alguno á cortar maderas en Rio-Nuevo y Rio-Hondo, como no ocupados por las fueras británicas ni de otro modo en la última guerra; que los cortes que hay ahora en Rio-Nuevo, son recientes y fraudulentos; que sus dueños abusando de la rectitude de V.S. y fiados en que hace solo tres años que llegó á ese establecimiento, donde no encontró en su archivo la correspondencia sobre la materia con la capitanía general de esta provincia, que le diese luces sobre las verdades que llevo referidas, se han atrevido á engañarle para que dictase una providencia cuya ejecucion léjos de ser tan moderada como indican sus oficios de 22 de Febrero y 4 de Marzo, fué en extremo violenta; pues el comandante D. Juan Coatguelwin, llegó á la embocadura del Rio-Nuevo como á las tres de la tarde del 24 de Febrero con tres goletas, dos de ellas armada cada una con un cañon de grueso calibre á proa, tres obuses en las bandas y crecido número de tropas cargando sus armas; pasó á su bordo el sargento comandante del pequeño destacamento de un cabo y seis soldados que habia mandado yo á quiel punto con órdenes llenas de lenidad, respecto de los individuos para que saliesen libremente con sus equipages y armas de cazar, y con el único objeto de que no permitiese extraer las maderas justamente confiscadas; ... /v Peniche 385 /xxx</t>
  </si>
  <si>
    <t>E 491</t>
  </si>
  <si>
    <t>10 Aug 1812</t>
  </si>
  <si>
    <t>30 Aug 1812</t>
  </si>
  <si>
    <t>Mags and Sup fortify Hon</t>
  </si>
  <si>
    <t>MM B [10, 12 Aug 1812]</t>
  </si>
  <si>
    <t>Burdon 2 155</t>
  </si>
  <si>
    <t>Forts = Fort George, 2 Forts to Southward of Belize Town</t>
  </si>
  <si>
    <t>Cost = repairs of 3 Forts £700, xxx</t>
  </si>
  <si>
    <t>E 492</t>
  </si>
  <si>
    <t>28 Aug 1814</t>
  </si>
  <si>
    <t>Anglo–Spanish Treaty</t>
  </si>
  <si>
    <t>Peniche 391</t>
  </si>
  <si>
    <t>[D]ebemos creer quisieron [Inglaterra y España] convenir en restablecer la convencion de 1786, que no era otra cosa que una concesion comercial, y por tanto está comprendida entre las [convenciones] que se declararon vigentes. Sin embargo, no aparece que se hubiese vuelto á la observancia de esa convencion, esto es, que se hubiesen vuelto á nombrar visitadores [comisionarios] y que acabase la organizacion civil y militar que ya tenia Belice, ... /Peniche 391</t>
  </si>
  <si>
    <t>E 493</t>
  </si>
  <si>
    <t>6 Jan 1815</t>
  </si>
  <si>
    <t>Arthur Address</t>
  </si>
  <si>
    <t>Sup Mjr George Arthur addresses Pub Mtg regarding urgent need to address ill state of Public Funds and Constitution of Hon</t>
  </si>
  <si>
    <t>Mjr George Arthur</t>
  </si>
  <si>
    <t>MM B [6 Jan 1815]</t>
  </si>
  <si>
    <t>Burdon 2 170</t>
  </si>
  <si>
    <t>See contemporaneous maps MP-GUATEMALA,277 / MP-GUATEMALA,277BIS, from a report made to Col Juan Antonio de Tornos at Comayagua, 21 Sep 1815
6 Jan 1815 Sup to Pub Mtg. "... For God's sake pause, before you advance one step further! Consider who are the persons so actively employed and busied in your Public Affiars—whispering in your Ears the pleasing sound of Freedom and Independence, and of casting off the shackles of those, whom they would persuade you, are your oppressors. ... Now Gentlemen let me ask you, what can my observations be on your Civil Situation? Would you have me discribe the disrespect with which your Magistrates are treated? The Discord and Tumult which prevail at your Public Meetins? The vile attempt which has been made to introduce Black and Charabs to vote at your assemblies? and to fill up the Picture, the system which has been adopted within the last few Days at the Election of your Magistrates? ... What Statement am I to afford with regard to your Finances? Am I to tell HM Gov that you reject and resist every system proposed for raising Money? and, that, so far from coming forward to assist Government, you are unwilling to contribute even to those Essentials on which the safety and security of your very lives depend. The Bridge is known by every Individual to be in so ruinous a state that it can scarcely be expected to hold together form day to day— ... The Church, which has been erected at so great an expence, cannot be rendered useful to the Public—The Jail has fallen into such decay that the most notorious Offender may make his escape at pleasure—and a Debt has been contracted to the Amount of nearly 10,000 Pounds, which in honour the Public is bound to liquidate—with all these circumstances before you opposition is made to every means of raising Money, ... No one as a Matter of convenience would prefer being taxed, but when the Welfare of the Community depends upon it, surely no man would be so selfish as to withold his contribution. To those in particular, I would address myself who are Natives of this Settlement, who have been born and brought up in Honduras with all their Families and Friends about them—surely, you must feel a powerful Attachment to your native Soil, and cannot but wish to see it thrive and flourish in Tranquility. ...” Pub Mtg resolve 39–0 hearty concurrence with Sup sentiments particularly in matter of change in Civil System, and unqualified thanks for his attention to Public Welfare. Duties prev repealed [on 26 Oct 1813] reenacted. Poll tax proposed on 6 Jan 1813 enacted for 2 yrs. Regulations now made not to be revoked without Sup approval. /v Burdon 2 /MM B</t>
  </si>
  <si>
    <t>E 494</t>
  </si>
  <si>
    <t>20 Jan 1815</t>
  </si>
  <si>
    <t>Usher Memorial</t>
  </si>
  <si>
    <t>William Usher, a free person of colour, petitions King for parity of rights and privileges with white Baymen</t>
  </si>
  <si>
    <t>CO 123/24 [Memorial of Usher 20 Jan 1815 / Arthur to Bathurst 16 Feb 1815]
R 1 [Bathurst to Arthur 28 Nov 1815]</t>
  </si>
  <si>
    <t>Bolland 75 184</t>
  </si>
  <si>
    <t>Likely no action taken /v Bolland 75 185
20 Jan 1815. Memorial of William Usher. That your Memorialist being a descendant of those Race of Indians who inhabit the Mosquito Shore, but in the sixth generation removed from said Indians to White ... Your Memorialist was born upon the Mosquito Shore whose father was an Englishman, a native of London, he was sent to England at a very early age to the care and proection of his family, where your Memorialist was educated and brought up, and his birth was not only a secret to his relations and friends, but was unknown to himself, until he arrived in Honduras at which time, Your Memorialist was made acquainted with a situation in life he was to fill, which, however respectable might be his circumstances, connexions and character would for ever deprive him of those dearest privileges of an Englishman ... Your Memorialist having resided in Honduras fourteen Years during which time he has ever continued to conduct himself with that probity and honor which should and ought to be the first duty of a Subject, thereby renderinf his conduct irreproachable, and obtaining the character of an honest man and good Citizen. From those mortifying and disgraceful distinctions, Your Memorialist is for ever deprived of the right of filling the office of Magistrate, of sitting as a Juror, or of holding any other public employment, not being considered White, although no visible distinction can be observed. /v Bolland 75 /CO 123/24</t>
  </si>
  <si>
    <t>E 495</t>
  </si>
  <si>
    <t>18 Nov 1815</t>
  </si>
  <si>
    <t>10 Jan 1816</t>
  </si>
  <si>
    <t>Bishop of London asserts jurisdiction</t>
  </si>
  <si>
    <t>Magistrates reject appointment by Rev Armstrong of Church Clerk and School Master, noting this authority vested in Pub Mtg, but licence of Bishop of London asserts Hon is "within his, the Bishop's Jurisdiction,” finally resolved in Rev favour by Mags</t>
  </si>
  <si>
    <t>Rev John Armstrong / Bishop of Lon William Howley</t>
  </si>
  <si>
    <t>MM C [18 Nov, 19 Dec 1815, 10 Jan 1816]</t>
  </si>
  <si>
    <t>Burdon 2 181</t>
  </si>
  <si>
    <t>6 Nov 1815 Pub Mtg. Resolved that Public form into vestry each October Grand Court for election of two Churchwardens, with concurrence of Rev Armstrong /v Burdon 2 180 /MM C</t>
  </si>
  <si>
    <t>E 496</t>
  </si>
  <si>
    <t>1 Jan 1816</t>
  </si>
  <si>
    <t>30 Dec 1816</t>
  </si>
  <si>
    <t>Runaway slaves est town</t>
  </si>
  <si>
    <t>Runaway slaves establish maroon town or hamlet, possibly marking first instance of this</t>
  </si>
  <si>
    <t>Sibun</t>
  </si>
  <si>
    <t>CO 123/26 [Arthur to Fraser 12 Jun 1817]
CO 123/29 [Arthur to Bathurst 16 May 1820]</t>
  </si>
  <si>
    <t>Bolland 75 166
Burdon 2 184</t>
  </si>
  <si>
    <t>1817 Sup reports "a considerable body of runaway Slaves formed in the interior" /CO 123/26 
1820 Arthur reports "two Slave Towns, which it appears have been long formed in the Blue Mountains to the Northward of Sibun." /CO 123/29</t>
  </si>
  <si>
    <t>E 497</t>
  </si>
  <si>
    <t>24 Jan 1816</t>
  </si>
  <si>
    <t>Free School est</t>
  </si>
  <si>
    <t>Mag resolve that Free School be opened, with Sup and Mags as Governors, for 12 children born of poor free parents, selected by Mags</t>
  </si>
  <si>
    <t>MM C [24 Jan 1816]</t>
  </si>
  <si>
    <t>Burdon 2 183</t>
  </si>
  <si>
    <t>Inc Female Free School &lt; 10 Jun 1819 cf eg MM D [10 Jun 1819]</t>
  </si>
  <si>
    <t>E 498</t>
  </si>
  <si>
    <t>1 May 1816</t>
  </si>
  <si>
    <t>3 Jul 1816</t>
  </si>
  <si>
    <t>Home Grant</t>
  </si>
  <si>
    <t>Home Govt grant £1,000 Sterling towards building a bridge across River Balize, possibly marking first non-defence grant to Hon</t>
  </si>
  <si>
    <t>MM C [3 Jul 1816]
R 1 [6 Sep 1817]</t>
  </si>
  <si>
    <t>Burdon 2 184, 202</t>
  </si>
  <si>
    <t>Previous grants possibly made during periods of distress, and Acts prev passed by Eng Parliament to help Hon commerce eg xxx 
Likely bridge over Swamp leading from Front St. to [St. John's] Church cf MM C [29 Jul 1815]
6 Sep 1817 Home Treasury sanctions further grant up to £2,000 Sterl. for bridge /v Burdon 2 /R 1</t>
  </si>
  <si>
    <t>E 499</t>
  </si>
  <si>
    <t>31 Mar 1817</t>
  </si>
  <si>
    <t>HRH Prince Regent entitles militia</t>
  </si>
  <si>
    <t>HRH Prince Regent George Augustus Frederick confers on Militia Title of Prince Regent's Royal Honduras Militia</t>
  </si>
  <si>
    <t>London, Old</t>
  </si>
  <si>
    <t>R 1 [31 Mar 1817] 
MM C [27 Jun 1817]</t>
  </si>
  <si>
    <t>Burdon 2 200</t>
  </si>
  <si>
    <t>Title granted possibly = Prince Regent’s Loyal Honduras Militia /Burdon 2 201 fn 1</t>
  </si>
  <si>
    <t>E 500</t>
  </si>
  <si>
    <t>7 Apr 1817</t>
  </si>
  <si>
    <t>Medical Dept est</t>
  </si>
  <si>
    <t xml:space="preserve">Magistrates accept tender for performing duties of Medical Department of Settlement for J £50 pa </t>
  </si>
  <si>
    <t>MM C [7 Apr 1817, 26 Dec 1818]</t>
  </si>
  <si>
    <t>Burdon 2 201</t>
  </si>
  <si>
    <t xml:space="preserve">26 Dec 1818 Mag Mtg. Tender to perform duties of Surgeon to Settlement for £100 pa accepted, Surgeon to furnish all medicines and make no extra charge /v Burdon 2 215 /MM C </t>
  </si>
  <si>
    <t>E 501</t>
  </si>
  <si>
    <t>28 Oct 1817</t>
  </si>
  <si>
    <t>Lands vest in Crown</t>
  </si>
  <si>
    <t>Unclaimed land made Crown Land by Proclamation</t>
  </si>
  <si>
    <t>CO 123/29 [Arthur to Bathurst 13 Sep 1820]</t>
  </si>
  <si>
    <t>Bolland 75 239</t>
  </si>
  <si>
    <t>E 502</t>
  </si>
  <si>
    <t>9 Nov 1817</t>
  </si>
  <si>
    <t>1 Dec 1817</t>
  </si>
  <si>
    <t>Magistrates restrict Jury</t>
  </si>
  <si>
    <t>Mags in Special Court refuse right of jurors, per established custom, to both assess crimes and inflict punishments, on ground of its being contrary to laws of England, upon which a jury protests change without “Concurrence of the Public,” finally resolved in favour of Mags by Sup</t>
  </si>
  <si>
    <t>SC 1 [9, 26, 28 Nov, 1 Dec 1817]
R 1 [5 Jul 1818]</t>
  </si>
  <si>
    <t>Burdon 2 204</t>
  </si>
  <si>
    <t>1 Dec 1817 Special Court. Foreman of Jurors impeached by Sup, Prov Marshal directed to detain him until he furnished bonds of £1,000 in two sureties /v Burdon 2 /SC 1</t>
  </si>
  <si>
    <t>E 503</t>
  </si>
  <si>
    <t>1 Dec 1818</t>
  </si>
  <si>
    <t>30 oc 1819</t>
  </si>
  <si>
    <t>Mitchell, pirate, interrupts trade in Settlement</t>
  </si>
  <si>
    <t>Columbian NY X 2770 p2</t>
  </si>
  <si>
    <t>MM C [14 Dec 1818]
R 1 [1 Aug 1819]</t>
  </si>
  <si>
    <t>Burdon 2 214</t>
  </si>
  <si>
    <t>sev vessels</t>
  </si>
  <si>
    <t>Cost = $1 pd for schooner for c ? m</t>
  </si>
  <si>
    <t>E 504</t>
  </si>
  <si>
    <t>1 Jan 1819</t>
  </si>
  <si>
    <t>30 Dec 1820</t>
  </si>
  <si>
    <t>Eboe Town Fire</t>
  </si>
  <si>
    <t>Fire destroys unknown portion of Eboe Town, possibly west of St. John’s Church</t>
  </si>
  <si>
    <t>Bolland 75 204 = Gibbs 79</t>
  </si>
  <si>
    <t>E 505</t>
  </si>
  <si>
    <t>23 Feb 1819</t>
  </si>
  <si>
    <t>2 Nov 1819</t>
  </si>
  <si>
    <t>Arthur restricts Pub Mtg</t>
  </si>
  <si>
    <t>On Pub Mtg authorising Mags to procure Linguist, Sup disapproves, citing appointment of all Public officers lay with Crown, and so annuls Pub Mtg resolutions contrary to Crown prerogative, finally resolved in favour of Sup by Pub Mtg</t>
  </si>
  <si>
    <t xml:space="preserve">MM D [23 Feb, 2, 22 Jul, 2 Nov 1819, 5 Feb 1820]
R 1 [30 Nov 1819]
R 2 [1 Feb 1820] </t>
  </si>
  <si>
    <t>Burdon 2 216</t>
  </si>
  <si>
    <t>22 Jul 1819 Special Pub Mtg 34 present. Resolution by Chairman vesting appt of Linguist in Sup negatived by large majority. Resolution passed quoting from a letter by Lord Bathurst and giving opinion that directions quoted only authorised interference of Sup in event of an improper person being appointed to Pub Treasurer; and solemnly declaring that Inhabitants had never in any manner reinquished their valuable right nor by any documents had placed in hands of Crown nomination to all or any of the Public Officers of the Settlement. /v Burdon 2 /MM D
2 Nov 1819 Pub Mtg 53 present. Resolved that HM Sup provide himself with Linguist ... Carried unanimously, after proposer [at 23 Feb 1819 Pub Mtg] had stated that the tendency of the original resolution had not at the time occurred to him and that the Sup in objecting to it [Linguist appt by Mags] had only required "what is the acknowledged privilege in every other Colony, the right of the Crown to nominate to Public Offices.” /v Burdon 2 /MM D
30 Nov 1819 Pub Mtg. Extract of Earl Bathurst to Sup "More especially does HRH approve of your having refused to admit the novel pretension of a nomination of a Public Officer by the Magistrates instead of by yourself, and I am to instruct you in no case to recognize or admit any person in any Public Capacity whose actual Nomination or appointment shall not have orignated with yourself." /v Burdon 2 225 /MM D /R 2</t>
  </si>
  <si>
    <t>E 506</t>
  </si>
  <si>
    <t>29 Oct 1819</t>
  </si>
  <si>
    <t>30 Oct 1819</t>
  </si>
  <si>
    <t>R v Colquhoun</t>
  </si>
  <si>
    <t>Archibald Colquhoun charged with "attacking in the most violent and outrageous manner the Honor and Integrity of HM Sup, by declaring fromt the Bench in Open Court that the money for a certain Bond had been illegally forced from him by HM Sup,” acquitted by Grand Court</t>
  </si>
  <si>
    <t>Lt Col George Arthur / Magistrate Archibald Colquhoun</t>
  </si>
  <si>
    <t>MM D [29 Oct 1819]
GC AA [30 Oct 1819]</t>
  </si>
  <si>
    <t>Burdon 2 220</t>
  </si>
  <si>
    <t>E 507</t>
  </si>
  <si>
    <t>Seal of Arms granted</t>
  </si>
  <si>
    <t>On request from Pub Mtg, xxx</t>
  </si>
  <si>
    <t>Lt Col George Arthur</t>
  </si>
  <si>
    <t>MM D [2 Nov 1819, 22 Mar, 3 Apr 1820]</t>
  </si>
  <si>
    <t>Burdon 2 222</t>
  </si>
  <si>
    <t>22 Mar 1820 Mag request Sup prepare device for Arms of Settlement /v Burdon 2 /MM D</t>
  </si>
  <si>
    <t>E 508</t>
  </si>
  <si>
    <t>13 Jan 1820</t>
  </si>
  <si>
    <t>12 Feb 1820</t>
  </si>
  <si>
    <t>Magistrates restrict Treasury</t>
  </si>
  <si>
    <t>Mag order Treasurer to fine Peter C. Wall and William Gentle £100 each for refusal to serve as Mag, but shortly thereafter refuse to issue writ of distress with instructions to sue for amount, which Treasurer protests is injurous to Public interest and contrary to established usage in recovery of fines</t>
  </si>
  <si>
    <t>MM D [13 Jan 1820]
R 2 [12 Feb 1820]</t>
  </si>
  <si>
    <t>Burdon 2 223</t>
  </si>
  <si>
    <t>E 509</t>
  </si>
  <si>
    <t>15 Jan 1820</t>
  </si>
  <si>
    <t>Magistrates honour Gen. Gascoyne</t>
  </si>
  <si>
    <t>Magistrates assign £250 to Gen. Isaac Gasgoyne, MP Liverpool, for purchase of a piece of plate, for unceasing exertions in matter of [procuring from Home Gov] right of registry of vessels built in Hon</t>
  </si>
  <si>
    <t>Gen Isaac Gascoyne</t>
  </si>
  <si>
    <t>MM D [15 Jan 1820]
R 2 [17 Jan 1820]</t>
  </si>
  <si>
    <t>25 Oct 1819 Pub Mtg Resolved that unanimous thanks of Mtg be given to Gen Gascoyne for unwearied exertions in procuring the establishment of regular courts of Justice [in Hon] /v 2 Burdon 220 /MM D
3 Nov 1818 Pub Mtg Vote of thanks to Gen Gascoyne for services particularly wrt benefit likely to result from Hon being placed upon a footing with HM NA Colonies in matter of wood shipped [to GB]. Grant £200 Sterl. to Gen Gascoyne as testimony of esteem. /v Burdon 2 214 /MM C</t>
  </si>
  <si>
    <t>E 510</t>
  </si>
  <si>
    <t>5 Feb 1820</t>
  </si>
  <si>
    <t>24 Jun 1820</t>
  </si>
  <si>
    <t>Supreme Court est</t>
  </si>
  <si>
    <t>Royal Commission, per 59 Geo III 44, issued for a Supreme Court [ie a court higher than all former or current courts] for the Settlement, with Sup or Officer Commanding HM Troops in Hon always to be a member of Court, thereby removing Grand Court of Assize as highest court in Hon</t>
  </si>
  <si>
    <t>MM D [5 Feb 1820]
Sup Ct A [26 Jun 1820]</t>
  </si>
  <si>
    <t>Burdon 2 225</t>
  </si>
  <si>
    <t>26 Jun 1820 First sitting of Sup Ct /v Burdon 2 /Sup Ct A</t>
  </si>
  <si>
    <t>E 511</t>
  </si>
  <si>
    <t>24 Apr 1820</t>
  </si>
  <si>
    <t>22 May 1820</t>
  </si>
  <si>
    <t>Revolters destroy some cattle and commit one or two robberies, after which c 20 revolters surrender on being pardoned, while c 20 are eventually dispersed</t>
  </si>
  <si>
    <t>Old, Mt Hope</t>
  </si>
  <si>
    <t>40 Neg slaves</t>
  </si>
  <si>
    <t>Lt Col George Arthur / Lt. McPherson 2nd WIR Mjr. Noel</t>
  </si>
  <si>
    <t>MM D [24, 27 Apr, 3 May, 24 Aug 1820]
Lon 24 xxx
R 1 [21 Oct 1820]
CO 123/29 [Arthur to Bathurst 16 May 1820]
CO 123/33 [Proclamation 3 May 1820]</t>
  </si>
  <si>
    <t>Burdon 2 227
Bolland 75 156</t>
  </si>
  <si>
    <t>16 May 1820 Col Arthur to Earl Bathurst. Reports he found the revolting slaves had been treated with unnecessary harshness by their owner and had good cause for complaint ... had therefore issued proclamation offering pardon to all who would surrender ... That his enquiry into [revolters'] grievances and his advice [to surrender] had been successful, only 20 of the principal body being left and those separated and negligible. /v Burdon 2 /Lon 24
4 Oct 1820 Mag Mtg Grant three pieces of plate, value £250 in all, to three officers of the WIR for their services against Runaway Slave Gangs. /v Burdon 2 234 /MM D</t>
  </si>
  <si>
    <t>some cattle destroyed / 1 Store raided</t>
  </si>
  <si>
    <t>Cost = £212.3.3 in supplies</t>
  </si>
  <si>
    <t>E 512</t>
  </si>
  <si>
    <t>24 Jul 1820</t>
  </si>
  <si>
    <t>Pub Mtg dissolved and its Constitution revised</t>
  </si>
  <si>
    <t>Public Meeting, after being adjourned four times, three of which being due to want of sufficient members, is dissolved by Chairman, possibly marking first such instance, resolved by later Pub Mtg, which further revises membership of Pub Mtg</t>
  </si>
  <si>
    <t>MM D [24 Jun, 10, 11, 12, 24 Jul 1820]</t>
  </si>
  <si>
    <t>Burdon 2 230</t>
  </si>
  <si>
    <t>24 Jul 1820 Pub Mtg. Resolved that qualifications to vote at Public Meetings be:—White British born subjects of 12 months residents with visible property of J £500 or respectable merchants carrying on business. Coloured British subjects born in Settlement with visible property of J £1,000. That 15 should be a quorum. That the Pub Mtg shall assemble on Monday after close of Sup and Grand Cts and that when formed the Chairman shall wait on Sup to apprize him thereof. That any member present in Belize or its vicinity who shall absent from Mtg except on acct of sickness shall be fined £10. Rules of procedure also passed. Resolutions contained in proceedings of Pub Mtg of 24 Jun 1820 and adjournments adopted and confirmed. /v Burdon 2 /MM D</t>
  </si>
  <si>
    <t>E 513</t>
  </si>
  <si>
    <t>Pub Mtg proceedings codified</t>
  </si>
  <si>
    <t>Pub Mtg codifies or revises rules of procedure</t>
  </si>
  <si>
    <t>MM D [24 Jul 1820]</t>
  </si>
  <si>
    <t>Burdon 2 232</t>
  </si>
  <si>
    <t>E 514</t>
  </si>
  <si>
    <t>25 Jul 1820</t>
  </si>
  <si>
    <t>Legislative Constitution further revised</t>
  </si>
  <si>
    <t>Pub Mtg significantly revise Legislative Constitution</t>
  </si>
  <si>
    <t>MM D [25 Jul 1820]</t>
  </si>
  <si>
    <t>25 Jul 1820 Pub Mtg. Resolves That fifteen persons be elected to form "the General Assembly of Honduras" with power to enact laws, lay on taxes and for all other Legislative puposes. That their qualifications be :— British Born. Service as Judge, Magistrate or Juror. Three years residence and conduct of business for himself. Possession of visible property value £2,000. That Gen Assl continue for 2 years from date of election. That Crown have power to dissolve Assl. That members must take oaths of Allegiance, Supremacy and Abjuration, and an oath as to qualifications. That the House [Assl] shall appoint a Speaker for approval by Sup. That ten members with Speaker form quorum. That qualifications for voting to elect members shall be :— British Born Subject. One year's duly enrolled residence. House Keeper possessing visible property value £300. That poll be open for 21 days, the returning officer taking oath as to qualifications from every voter. That Assl meet thrice a year, after close of Sup and Grand Cts in Feb, Oct and Jun, and sit for six days. That Sup may convoke Assl upon urgent occasions. That on House being formed at the three yearly mtgs Speaker and two members wait on Sup to apprize him thereof. That Speaker only have Casting vote. That certain rules of procedure be adopted. That Speaker present Bills passed to HM Sup who on last day of session shall come to House and signify his Assent or Dissent in writing at foot of each Bill. /v Burdon 2 /MM D</t>
  </si>
  <si>
    <t>E 515</t>
  </si>
  <si>
    <t>15 Sep 1821</t>
  </si>
  <si>
    <t>Rep of CA est</t>
  </si>
  <si>
    <t>E 516</t>
  </si>
  <si>
    <t>1 Jan 1823</t>
  </si>
  <si>
    <t>30 Dec 1823</t>
  </si>
  <si>
    <t>Meighan v Meighan</t>
  </si>
  <si>
    <t>In Sup Ct, Anna Meighan sues former slave Priscilla Meighan to revoke manumission, but court considers Anna's reasons "altogether insufficuent to deprive the plaintiff of freedom" on the principle that, "by the custom of this court, the question of freedom has ever taken precedence over matter of debt, where no objection was made at the time such deed was executed, or within a reasonable time after."</t>
  </si>
  <si>
    <t>Anna Meighan / Priscilla Meighan</t>
  </si>
  <si>
    <t>CO 318/77 ff 9–11, App E = 106–112 [Report ... 24 Feb 1829]</t>
  </si>
  <si>
    <t>Bolland 75 132</t>
  </si>
  <si>
    <t>24 Feb 1829 Report of Commissioners of Inquiry. In the case of a black or coloured perons, *bona fide* in possession of liberty, but unable to produce a document of his manumission, on the trial of a civil action instituted by him, if an objection to that effect were taken by the defendent, the *onus probandi*, the examinants declared, would lie with the party so objecting. This is a proof of the liberality of the settlement [of Hon] in matters regarding liberty ... /v Bolland 75 128 /CO 318/77
Though freedom may have been distinguished from legal freedom, eg case of Lawrence Crawford v Patty Crawford, where Magistrates rule children of Patt were free and "Lawrence Crawford had no just claim on them" but by purchasing the woman's freedom the Magistrates inferred her one-time owner continued to have a legal right to her. /v Bolland 75 132 n4 /CO 123/44 [Cockburn to Goderich 23 Mar 1833]</t>
  </si>
  <si>
    <t>E 517</t>
  </si>
  <si>
    <t>31 Jan 1823</t>
  </si>
  <si>
    <t>Anti-Slavery Society est</t>
  </si>
  <si>
    <t>Society for the Mitigation and Gradual Abolition of Slavery Throughout the British Dominions established</t>
  </si>
  <si>
    <t>E 518</t>
  </si>
  <si>
    <t>29 May 1823</t>
  </si>
  <si>
    <t>22 Dec 1823</t>
  </si>
  <si>
    <t>1st Rep of Yuc</t>
  </si>
  <si>
    <t>E 519</t>
  </si>
  <si>
    <t>6 Dec 1825</t>
  </si>
  <si>
    <t>Magistrates introduce printing</t>
  </si>
  <si>
    <t>Magistrates resolve to purchase printing press</t>
  </si>
  <si>
    <t>Burdon III p288
Cave 1976 xxx</t>
  </si>
  <si>
    <t>E 520</t>
  </si>
  <si>
    <t>1 Jul 1826</t>
  </si>
  <si>
    <t>Honduras Gazette and Commercial Advertiser runs</t>
  </si>
  <si>
    <t>James Cruickshank prints and publishes first issue of weekly Honduras Gazette and Commercial Advertiser</t>
  </si>
  <si>
    <t>James Cruickshank</t>
  </si>
  <si>
    <t>Honduras Gazette and Commercial Advertiser I 1 p1</t>
  </si>
  <si>
    <t>Cave 27</t>
  </si>
  <si>
    <t>Contents likely, at least to some extent, editorialised by Mags or civil authority, the press being a Public establishment, until Pub Mtg privatised the press on 5 Mar 1827 /v Cave 27 /xxx / Inc Gazette notices</t>
  </si>
  <si>
    <t>E 521</t>
  </si>
  <si>
    <t>3 Feb 1827</t>
  </si>
  <si>
    <t>Hyde Memorial</t>
  </si>
  <si>
    <t>George Hyde, a free person of colour, petitions King for parity of rights and privileges with white Baymen</t>
  </si>
  <si>
    <t>George Hyde</t>
  </si>
  <si>
    <t>CO 123/38 [Hyde to Bathurst 3 Feb 1827 / Hyde to Horton ? Jun, 11 Jun 1827]</t>
  </si>
  <si>
    <t>Bolland 75 187</t>
  </si>
  <si>
    <t>Hyde emphasised that he was free-born, was brought up and educated in England, and had become a successful merchant, but "that though his exertions might acquire him wealth, he must still remain in a condition of comparative degradation, on the sole ground of his Mother being a woman of colour, he is excluded from sitting as a Juror, serving as a Magistrate, from holding a Commission in the Militia, or from filling any Public Office of Trust, or Honor." He therefore enquired "by what power, or authority he and his other freeborn brethren of the mix'd race were deprived of any portion of the rights, and privileges, enjoyed by other of HM Subjects." /v Bollad 75 187 /CO 123/38</t>
  </si>
  <si>
    <t>E 522</t>
  </si>
  <si>
    <t>12 Jun 1827</t>
  </si>
  <si>
    <t>Lushington Speech</t>
  </si>
  <si>
    <t>Stephen Lushington lays before Eng Parliament Memorials from West Indies regarding rights and privileges of free people of colour, inc Hyde Memorial</t>
  </si>
  <si>
    <t>CO 123/38 [Lushington to ? 28 Oct 1827]</t>
  </si>
  <si>
    <t>E 523</t>
  </si>
  <si>
    <t>1 Jul 1828</t>
  </si>
  <si>
    <t>12 Jul 1828</t>
  </si>
  <si>
    <t>Public Meeting responds to Lushington Speech</t>
  </si>
  <si>
    <t>Public Meeting, on Superintendent’s laying before the Lushington Speech, grant right to petition for rights and privileges to free people of colour</t>
  </si>
  <si>
    <t>CO 123/39 [Codd to Hay 12 Jul 1828]</t>
  </si>
  <si>
    <t>Bolland 75 188</t>
  </si>
  <si>
    <t>c Jul 1828 Superintendent Codd lays Lushington's suggestions before Public Meeting, which far from lifting restrictions, merely grant right to petition for rights and privileges as individuals: "A Law was passed ... declaratory that the Privileges and Immunities enjoyed by HM White Subjects should be Granted to persons of Color by going through the forms of Petition and Certificate of Character Honor and Probaty, that Education Long Residence and possession of Interest in the Country are the grounds on which they will obtain it. /v Bolland 75 /CO 123/39 [Codd to Hay 12 Jul 1828]</t>
  </si>
  <si>
    <t>E 524</t>
  </si>
  <si>
    <t>5 Jul 1831</t>
  </si>
  <si>
    <t>Public Meeting grants rights and privileges</t>
  </si>
  <si>
    <t>Public Meeting passes "Act to entitle all HM Coloured Subjects of Free Condition in this Settlement and their issue to the same Rights and Privileges with British Subjects born of White Parents."</t>
  </si>
  <si>
    <t>Chairman William Gentle</t>
  </si>
  <si>
    <t>CO 123/42 [Minutes 4 Jul, 5 Jul 1831]</t>
  </si>
  <si>
    <t>Bolland 75 189</t>
  </si>
  <si>
    <t>Attempt, during debate, to extend same civil liberties to free blacks defeated /v Bolland 75 190 / Jews, lawyers etc still possibly barred from Hon</t>
  </si>
  <si>
    <t>E 525</t>
  </si>
  <si>
    <t>1 Aug 1833</t>
  </si>
  <si>
    <t>Slavery Abolition Act 1833</t>
  </si>
  <si>
    <t>E 526</t>
  </si>
  <si>
    <t>1 Aug 1834</t>
  </si>
  <si>
    <t>Apprenticeship of former slaves</t>
  </si>
  <si>
    <t>Newly-emancipated slaves are apprenticed per Act of Eng Parliament</t>
  </si>
  <si>
    <t>CO 123/45 [Cockburn to Lefevre 13 Aug 1834]</t>
  </si>
  <si>
    <t>Bolland 75 164</t>
  </si>
  <si>
    <t>13 Aug 1834 Cockburn to Lefevre. The period which has elapsed since the 1st of August has been unattended here by any actual disturbance, tho certainly much dissatisfaction has been evinced on the part of the manumitted Slaves. They do not, nor can they be easily made to understand the obligations attached to their freedom. Their idea is that the King has made them free &amp; therefore that the making them work for Six Years longer without pay is an act of injustice. I have seen a great number of them &amp; endeavoured to explain to their comprehension the real state of the case. They do not dissent from what is told them - &amp; they so far seem to comprehend it, that altho several had avowed a disinclinaiton to return to their work yet none have persevered in a refusal to do so. It is however quite evident that the Six Years apprenticeship has counterbalance in the estimation all the ulterior advantages held out to them by the Bill. They look to the present only &amp; therefore finding that they are not "to all intents &amp; purposes set free &amp; discharged form all manner of Slavery at once" They neither feel benefitted or gratified at what has been done for them ... I cannot but feel some apprehension that rather than meet the Six Years apprenticeship they will avail themselves of the facility which attends their quitting the Settlement &amp; proceeding to the neighbouring Republics. /v Bolland 75 164 /CO 123/45</t>
  </si>
  <si>
    <t>E 527</t>
  </si>
  <si>
    <t>10 Aug 1836</t>
  </si>
  <si>
    <t>30 Dec 1837</t>
  </si>
  <si>
    <t>Outbreak of cholera among recently arrived former African slaves from Havana</t>
  </si>
  <si>
    <t>CO 123/48 [Anderson to Glenelg 10 Aug, 20 Dec 1836]
CO 123/53 [Gow to Macdonald 1 Mar 1838]</t>
  </si>
  <si>
    <t>Bolland 75 244</t>
  </si>
  <si>
    <t>c 50 dead</t>
  </si>
  <si>
    <t>E 528</t>
  </si>
  <si>
    <t>9 Jul 1838</t>
  </si>
  <si>
    <t>Public Meeting agrees to early end to Apprenticeship and Labour Code</t>
  </si>
  <si>
    <t>Superintendent urges Public Meeting to agree to early end to Apprenticeship on 1 Aug 1838, which they accept, and further resolve on regulations to govern contracts between masters and servants</t>
  </si>
  <si>
    <t>CO 123/53 [Macdonald to Glenelg 20 Jun, 28 Aug 1838]</t>
  </si>
  <si>
    <t>Bolland 75 232</t>
  </si>
  <si>
    <t>30 Jun 1838. In response to demand from Colonial Office that apprenticeship end before legal termination in 1840, Sup meets with "proprietors of Praedial Apprentices" and secures their approval for "the complete, unrestricted and immediate emancipation of the Apprenticed Labourers from involuntary Servitude" /v Bolland 75 234 /CO 123/53 [Macdonald to Glenelg 20 Jun 1838]</t>
  </si>
  <si>
    <t>E 529</t>
  </si>
  <si>
    <t>1 Aug 1838</t>
  </si>
  <si>
    <t>Apprenticeship of former slaves ends</t>
  </si>
  <si>
    <t>Apprenticeship period of former slaves ends</t>
  </si>
  <si>
    <t>CO 123/53 [Macdonald to Glenelg 10 Aug 1838]
R 15 [Glenelg Circular 15 Sep 1838 / Normanby to Macdonald 22 Apr 1839]
R 14 [Macdonald to Sec of State 9 Feb 1839]</t>
  </si>
  <si>
    <t>Bolland 75 232, 240</t>
  </si>
  <si>
    <t>E 530</t>
  </si>
  <si>
    <t>1 Feb 1841</t>
  </si>
  <si>
    <t>28 Feb 1841</t>
  </si>
  <si>
    <t>Rep of CA dissolves</t>
  </si>
  <si>
    <t>E 531</t>
  </si>
  <si>
    <t>16 Mar 1841</t>
  </si>
  <si>
    <t>2nd Rep of Yuc est</t>
  </si>
  <si>
    <t>E 532</t>
  </si>
  <si>
    <t>1 Jan 1847</t>
  </si>
  <si>
    <t>30 Oct 1847</t>
  </si>
  <si>
    <t>Three to four attacks or raids by Indians attack on mahogany works</t>
  </si>
  <si>
    <t>Honduras Observer and Belize Gazette IV 30 = 12 Jun 1847 / V 51 = 30 Oct 1847</t>
  </si>
  <si>
    <t>sev storehouses raided</t>
  </si>
  <si>
    <t>E 533</t>
  </si>
  <si>
    <t>19 Jan 1848</t>
  </si>
  <si>
    <t>Capture of Valladolid</t>
  </si>
  <si>
    <t>Mayan forces capture Valladolid</t>
  </si>
  <si>
    <t>Valadolid</t>
  </si>
  <si>
    <t>Cecilio Chi 15,000 men</t>
  </si>
  <si>
    <t>E 534</t>
  </si>
  <si>
    <t>21 Feb 1848</t>
  </si>
  <si>
    <t>Capture of Bacalar</t>
  </si>
  <si>
    <t>Mayan forces capture Bacalar</t>
  </si>
  <si>
    <t>Venancio Pac</t>
  </si>
  <si>
    <t>E 535</t>
  </si>
  <si>
    <t>14 Jul 1848</t>
  </si>
  <si>
    <t>2nd Rep of Yuc joins Mexico</t>
  </si>
  <si>
    <t>E 536</t>
  </si>
  <si>
    <t>1 Sep 1848</t>
  </si>
  <si>
    <t>30 Nov 1848</t>
  </si>
  <si>
    <t>Hon merchants send ship Saint Elenn [Helen?] to New Orleans to purchase arms and ammunitions for Yuc Ma</t>
  </si>
  <si>
    <t>Fenix 5 4
Fenix 27 4</t>
  </si>
  <si>
    <t>REFUERZOS A LOS BARBAROS. Ahora tenemos á la vista una carta de persona que nós merece entera fé y crédito, fechada en N.-Orleans á principios del presente [Nov 1848], en que se asegura que la misma goleta inglesa que, en el mes de setiembre último, condujo con igual objeto, y que el consignatario tomaba mas precauciones de sigilo que en el viaje anterior. La goleta se llama Saint Elenn, y parece que es de la pertenencia de cierta casa muy conocida de Belice. /Fenix 5 4 = 1848/11/20
BELICE. Hay en Belice un nuevo superinendente que, segun parece, no está dispuesto á entrar en las miras y proyectors de exterminio que han guiado á los salvajes enemigos, que nos hacen esta odiosa guerra. La parcialidad excandalosa de su predecesor llegó á tal punto, que se puso en relaciones oficiales con el feroz Cecilio Chí, adulando sus brutales pasiones, miéntras que despreciaba y dejaba sin respuesta las notas de nuestro gobierno. Ademas, protegió abiertamente el tráfico de armas, municiones y demas recursos de guerra que se suministraban á los bárbaros, y persiguió á nuestro compatriota D. Domingo Martinez por haber atacado á los indios, que ocupaban el territorio de Bacalar. Se dice, que el nuevo superintendente ha dicho, que no podrá evitar el tráfico de armas &amp;c. ... pero que no hará reclamacion ninguna si fuesen aprehendidos y fusilados los ingleses que andan entre los indios, ó vengan sobre nuestro territorio á hacer aquella clase de tráfico vedado. ... /Fenix 27 4 =1849</t>
  </si>
  <si>
    <t>E 537</t>
  </si>
  <si>
    <t>1 Jan 1849</t>
  </si>
  <si>
    <t>30 Dec 1849</t>
  </si>
  <si>
    <t>Proclamation of Juan de la Cruz</t>
  </si>
  <si>
    <t>Mayan Cruso’ob state of The Cross est in present-day Quintana Roo, Mexico</t>
  </si>
  <si>
    <t>Xocén</t>
  </si>
  <si>
    <t>Reed xxx</t>
  </si>
  <si>
    <t>9 Oct 1849 Venancio Pec and Florentino Chan demand Mayan state recognition of Gov Miguel Barbachano /xxx</t>
  </si>
  <si>
    <t>E 538</t>
  </si>
  <si>
    <t>12 Apr 1849</t>
  </si>
  <si>
    <t>20 Apr 1849</t>
  </si>
  <si>
    <t>Dolores Expedition</t>
  </si>
  <si>
    <t>Gov of Yuc Miguel Barbachano sends Col José Dolores Cetina to blockade passage via Hondo R to stop Maya–Hon trade in arms, munitions, provisions, etc</t>
  </si>
  <si>
    <t>Col José Dolores Cetina 500 men</t>
  </si>
  <si>
    <t>E 539</t>
  </si>
  <si>
    <t>15 Nov 1849</t>
  </si>
  <si>
    <t>Ascención Conference</t>
  </si>
  <si>
    <t xml:space="preserve">Superinendent Col Charles St. John Fancourt mediates peace talks between Maya and Yuc or Mexico </t>
  </si>
  <si>
    <t>Bahía de Ascención</t>
  </si>
  <si>
    <t>Col Charles St. John Fancourt</t>
  </si>
  <si>
    <t>Venancio Pec</t>
  </si>
  <si>
    <t>E 540</t>
  </si>
  <si>
    <t>8 Mar 1856</t>
  </si>
  <si>
    <t>Laws in Force Act</t>
  </si>
  <si>
    <t>Formally recognised land titles claimed</t>
  </si>
  <si>
    <t>Laws 1881 [18 Vic 22]
R 58 [Faber Notice 16 Oct 1857 / Faber to Seymour 21 Oct 1857]</t>
  </si>
  <si>
    <t>Bolland 75 268</t>
  </si>
  <si>
    <t>Titles of Garifuna-held provision grounds = plantations not recognised /v Bolland 75 268
16 Oct 1857 Crown Surveyer J. H. Faber gives Garifuna in Stann Creek Town notice of need to lease Crown Land at $1 pa, or face eviction /v Bolland 75 269 /R 58 [16 Oct 1857]</t>
  </si>
  <si>
    <t>E 541</t>
  </si>
  <si>
    <t>1 Sep 1856</t>
  </si>
  <si>
    <t>30 Sep 1856</t>
  </si>
  <si>
    <t>Maya from Chichenha, under Luciano Zuc, raid mahogany works of Young, Toledo &amp; Co.</t>
  </si>
  <si>
    <t>Blue Creek</t>
  </si>
  <si>
    <t>Luciano Zuc</t>
  </si>
  <si>
    <t>R 55 [Stevenson to Bell 9 Sep, 16 Oct 1856]</t>
  </si>
  <si>
    <t>Bolland 75 255</t>
  </si>
  <si>
    <t>E 542</t>
  </si>
  <si>
    <t>13 Dec 1870</t>
  </si>
  <si>
    <t>Crown Colony</t>
  </si>
  <si>
    <t>Parliament vests government solely in Crown</t>
  </si>
  <si>
    <t>Burdon III 1935</t>
  </si>
  <si>
    <t>E 543</t>
  </si>
  <si>
    <t>7 May 1880</t>
  </si>
  <si>
    <t>30 Dec 1877</t>
  </si>
  <si>
    <t>Belize connects CA–Cuba by telegraph</t>
  </si>
  <si>
    <t>John A. de Braam receives Sp Crown permission for underwater telegraph cable, which is built with Ministerio de Fomento of Guat</t>
  </si>
  <si>
    <t>John A. de Braam</t>
  </si>
  <si>
    <t>ULTRAMAR,252,Exp.23
ULTRAMAR,MPD.3339
ULTRAMAR,MPD.3340
ULTRAMAR,MPD.3341</t>
  </si>
  <si>
    <t>E 544</t>
  </si>
  <si>
    <t>Parliament Act 1911</t>
  </si>
  <si>
    <t>E 545</t>
  </si>
  <si>
    <t>Burdon Historical Committee</t>
  </si>
  <si>
    <t>Sir John A. Burdon appoints a Committee to examine all records of the Colony and collect by means of extract and précis “everything of historical value and human interest, which throws a light on the old conditions of life and administration, and on the progress from an unorganised band of settlers to an organised Colony,” likely marking first historical Committee in Hon</t>
  </si>
  <si>
    <t>Gov of Hon Sir John Alder Burdon</t>
  </si>
  <si>
    <t>Burdon 2 x–xi</t>
  </si>
  <si>
    <t>Introductory work by Sir Burdon and certain students in seminar at Institute of Historical Research at Malet St, London UK</t>
  </si>
  <si>
    <t>E 546</t>
  </si>
  <si>
    <t>Parliament Act 1949</t>
  </si>
  <si>
    <t>E 547</t>
  </si>
  <si>
    <t>BEPC exemption</t>
  </si>
  <si>
    <t>Belize Estate and Produce Co. obtain exemption from taxes owed under Rural Land Utilisation Ordinance of 1966</t>
  </si>
  <si>
    <t>Bolland 75 p16</t>
  </si>
  <si>
    <t>E 548</t>
  </si>
  <si>
    <t>Foundation of</t>
  </si>
  <si>
    <t>A Estimates</t>
  </si>
  <si>
    <t>Series A 0—93 / Pre-censal or pre-statistical estimates of population, trade, public finances, or related matters.</t>
  </si>
  <si>
    <t>A Estimates - Series A 0—93 _ P</t>
  </si>
  <si>
    <t>PUB</t>
  </si>
  <si>
    <t>TALLY</t>
  </si>
  <si>
    <t>FOR</t>
  </si>
  <si>
    <t>PLACES</t>
  </si>
  <si>
    <t>LN INTEREST</t>
  </si>
  <si>
    <t>LN SOURCE</t>
  </si>
  <si>
    <r>
      <rPr>
        <sz val="9"/>
        <color indexed="8"/>
        <rFont val="Inconsolata Regular Condensed R"/>
      </rPr>
      <t>A 0</t>
    </r>
  </si>
  <si>
    <t>0</t>
  </si>
  <si>
    <t>Pers</t>
  </si>
  <si>
    <t>Apr 1636</t>
  </si>
  <si>
    <t>25 t 30</t>
  </si>
  <si>
    <t>Crew of Jonathan de Neckere</t>
  </si>
  <si>
    <t>xxx
Sp pilot of frigate of Diego Sánchez de Rivera, vecino of Trujillo, maestre Simón Alemán, “se llebaron un piloto platico que trayan por ser conocido de ellos que abia sido otra bes su pricionero” /GUATEMALA,16,R.2,N.13 f 4r</t>
  </si>
  <si>
    <r>
      <rPr>
        <sz val="9"/>
        <color indexed="8"/>
        <rFont val="Inconsolata Regular Condensed R"/>
      </rPr>
      <t>A 1</t>
    </r>
  </si>
  <si>
    <t>1</t>
  </si>
  <si>
    <t>Jun 1636</t>
  </si>
  <si>
    <t>25 Jun 1636</t>
  </si>
  <si>
    <t>35</t>
  </si>
  <si>
    <t>Crew of Diego el Mulatto</t>
  </si>
  <si>
    <r>
      <rPr>
        <sz val="9"/>
        <color indexed="8"/>
        <rFont val="Inconsolata Regular Condensed R"/>
      </rPr>
      <t>A 2</t>
    </r>
  </si>
  <si>
    <t>2</t>
  </si>
  <si>
    <t>Sep 1637</t>
  </si>
  <si>
    <t>3</t>
  </si>
  <si>
    <t>Sails of Thomas Newman</t>
  </si>
  <si>
    <t>Cardona Amaya p112, p31
Newman 263</t>
  </si>
  <si>
    <r>
      <rPr>
        <sz val="9"/>
        <color indexed="8"/>
        <rFont val="Inconsolata Regular Condensed R"/>
      </rPr>
      <t>A 3</t>
    </r>
  </si>
  <si>
    <t>1 Nov 1642</t>
  </si>
  <si>
    <t>Nov 1642</t>
  </si>
  <si>
    <t>70</t>
  </si>
  <si>
    <t>Molina 2 p138
Jones 89 p226—7 n28—32
Barke 12 p112 n382</t>
  </si>
  <si>
    <r>
      <rPr>
        <sz val="9"/>
        <color indexed="8"/>
        <rFont val="Inconsolata Regular Condensed R"/>
      </rPr>
      <t>A 4</t>
    </r>
  </si>
  <si>
    <t>4</t>
  </si>
  <si>
    <t>Jun 1648</t>
  </si>
  <si>
    <t>50</t>
  </si>
  <si>
    <t>Crew of Abraham Blauvelt</t>
  </si>
  <si>
    <t>Bod. Lib. MSS. Rawl. A. 26, 31, 32, 175, 347</t>
  </si>
  <si>
    <t>Haring 273</t>
  </si>
  <si>
    <t>Assuming Blauvelt crew of 1648 = that of 1663
15 Eng buccaneering crews belonging to Jam, Tortuga in 1663, with total men nearing 1,000 [median crew size 60] /Haring 273
Though Letters written from Jamaica in 1664 placed the number scattered abroad in privateering at from 1500 to 2000, sailing in fourteen or fifteen ships. /Haring 124 /744, 765, 786, 812 CSPC 5</t>
  </si>
  <si>
    <r>
      <rPr>
        <sz val="9"/>
        <color indexed="8"/>
        <rFont val="Inconsolata Regular Condensed R"/>
      </rPr>
      <t>A 5</t>
    </r>
  </si>
  <si>
    <t>5</t>
  </si>
  <si>
    <t>1 Feb 1666</t>
  </si>
  <si>
    <t>Feb 1666—74</t>
  </si>
  <si>
    <t>27 Feb 1674</t>
  </si>
  <si>
    <t>300</t>
  </si>
  <si>
    <t>English loggers resident winter and summer</t>
  </si>
  <si>
    <t>Yucatan</t>
  </si>
  <si>
    <t>1226 III CSPC 7</t>
  </si>
  <si>
    <t>Feb. 27. 1226. Petition of Thomas Jarvis, William How, Robert Higgins, Richard Ashall, Edmond Cooke, Matthew Fox, and divers others trading into the Western Plantations to the King in Council. ... 1226. III. Minutes of the Committee for Trade and Plantations. ... Cooke says there have been 300 of his Majesty's subjects inhabiting winter and summer at Yucatan for eight years past, and not any of them within 45 leagues of any Spanish Plantations.</t>
  </si>
  <si>
    <r>
      <rPr>
        <sz val="9"/>
        <color indexed="8"/>
        <rFont val="Inconsolata Regular Condensed R"/>
      </rPr>
      <t>A 6</t>
    </r>
  </si>
  <si>
    <t>6</t>
  </si>
  <si>
    <t>1 Nov 1667</t>
  </si>
  <si>
    <t>Nov 1667–May 1668</t>
  </si>
  <si>
    <t>350 t 700</t>
  </si>
  <si>
    <t>Crew of L’Ollonais</t>
  </si>
  <si>
    <r>
      <rPr>
        <sz val="9"/>
        <color indexed="8"/>
        <rFont val="Inconsolata Regular Condensed R"/>
      </rPr>
      <t>A 7</t>
    </r>
  </si>
  <si>
    <t>7</t>
  </si>
  <si>
    <t>1 Nov 1669</t>
  </si>
  <si>
    <t>Nov 1669—72</t>
  </si>
  <si>
    <t>5 Nov 1672</t>
  </si>
  <si>
    <t>100 or 200</t>
  </si>
  <si>
    <t>English loggers resident</t>
  </si>
  <si>
    <t>Yucatan fm Boca Couil to Cape Catoche, Cozumel</t>
  </si>
  <si>
    <t>954 I CSPC 7</t>
  </si>
  <si>
    <t>Nov. 5. Jamaica. ... 954. I. Depositions of William and John Coxen, Philip Osborne, John Mitchell, James Smith, and James Risby, all captains of ships, sworn before Sir Thomas Lynch, Governor of Jamaica. They have used the trade of logwood cutting for about 2 1/2 or 3 years on the coast of Yucatan, from Boca Couil to Cape Catoche, and thence to Cozumel, and during that time the English have had and now have huts and people to the number of 100 or 200 there resident;</t>
  </si>
  <si>
    <r>
      <rPr>
        <sz val="9"/>
        <color indexed="8"/>
        <rFont val="Inconsolata Regular Condensed R"/>
      </rPr>
      <t>A 8</t>
    </r>
  </si>
  <si>
    <t>8</t>
  </si>
  <si>
    <t>1 Oct 1670</t>
  </si>
  <si>
    <t>Oct 1670</t>
  </si>
  <si>
    <t>31 Oct 1670</t>
  </si>
  <si>
    <t>12</t>
  </si>
  <si>
    <t>Merchant craft trading exclusively /6</t>
  </si>
  <si>
    <t>Cape Gracia Dios, Darien, Mosquito, Campeachy, Cuba, Hispaniola</t>
  </si>
  <si>
    <t>310 CSPC 7</t>
  </si>
  <si>
    <t>Oct. 31. Jamaica. 310. Governor Sir Thos. Modyford to Sec. Lord Arlington. ... There are about a dozen vessels that only ply this trade [logwood], and make great profit selling the wood at 25l. to 30l. per ton; they were privateers, but will not leave the trade again. They go to places either inhabited by Indians or void, and trespass not at all upon the Spaniard, ... [Gov. Modyford] Is persuaded above two thirds of the privateers will betake themselves to this [logwood] trade when there is peace with Spain, ... The places they now trade at are Cape Gracia Dios, Darien, Mosquito, and many deserted places in Campeachy, Cuba, and Hispaniola.
On Places, note -- 1671. March 10th. Gov Lynch to Council of Plantations ... I never gave license to any to goe [to Campeachy or to cut logwood?], for which Reason most [logwood] thats cutt is carryed directly away and those few that come in the Masters and Company sweare they neither steale nor take it by force but cutt it in desolate places of which I inquire no further, because I know theres so many places islands and Cayos where Strangers hunt, fish and cutt Wood /via Burdon 1 p51 /CO 1/28/27</t>
  </si>
  <si>
    <r>
      <rPr>
        <sz val="9"/>
        <color indexed="8"/>
        <rFont val="Inconsolata Regular Condensed R"/>
      </rPr>
      <t>A 9</t>
    </r>
  </si>
  <si>
    <t>9</t>
  </si>
  <si>
    <t>1 Feb 1671</t>
  </si>
  <si>
    <t>Feb 1671</t>
  </si>
  <si>
    <t>4 Mar 1671</t>
  </si>
  <si>
    <t>32</t>
  </si>
  <si>
    <t>Jamaica merchant craft trading /5</t>
  </si>
  <si>
    <t>Campeachy, Port Royal</t>
  </si>
  <si>
    <t>704 IV CSPC 7</t>
  </si>
  <si>
    <t>704. IV. Account of ships, &amp;c. that trade for logwood at Campeachy and belong to this harbour of Port Royal, in Jamaica, with names of the captains, ships, and number of tons, men, and guns; amounting to 32 ships, of 1,170 tons, with 424 men and 74 guns. 1671, March 4.</t>
  </si>
  <si>
    <r>
      <rPr>
        <sz val="9"/>
        <color indexed="8"/>
        <rFont val="Inconsolata Regular Condensed R"/>
      </rPr>
      <t>A 10</t>
    </r>
  </si>
  <si>
    <t>10</t>
  </si>
  <si>
    <t>1 Jun 1671</t>
  </si>
  <si>
    <t>&lt; 6 Jul 1671</t>
  </si>
  <si>
    <t>6 Jul 1671</t>
  </si>
  <si>
    <t>40</t>
  </si>
  <si>
    <t>Craft logging or trading</t>
  </si>
  <si>
    <t>Campeachy</t>
  </si>
  <si>
    <t>587 CSPC 7</t>
  </si>
  <si>
    <t>July 6. Jamaica. 587. Rich. Browne to Joseph Williamson. ... they [old Governor and Sir Thos. Lynch] have agreed to suffer ships to fetch logwood out of the Bay of Campeachy. Is informed there are about 40 ships cutting logwood:</t>
  </si>
  <si>
    <r>
      <rPr>
        <sz val="9"/>
        <color indexed="8"/>
        <rFont val="Inconsolata Regular Condensed R"/>
      </rPr>
      <t>A 11</t>
    </r>
  </si>
  <si>
    <t>11</t>
  </si>
  <si>
    <t>1 Sep 1672</t>
  </si>
  <si>
    <t>&lt; 28 Sep 1672</t>
  </si>
  <si>
    <t>28 Sep 1672</t>
  </si>
  <si>
    <t>900</t>
  </si>
  <si>
    <t>Loggers</t>
  </si>
  <si>
    <t>Beef Island near Triste, Cape Catoche, Lambeth Bay, Ballinah</t>
  </si>
  <si>
    <t>940 CSPC 7</t>
  </si>
  <si>
    <t>Sept. 28. Bristol. 940. Richard Browne to Sir Joseph Williamson. ... It is inestimable the injury the logwood men do the Spaniards, there being at one time, as informed, 900 men cutting wood at Beef Island by Triste, and presumes many more to the eastward at Cape Catoche, Lambeth Bay, and Ballinah;</t>
  </si>
  <si>
    <r>
      <rPr>
        <sz val="9"/>
        <color indexed="8"/>
        <rFont val="Inconsolata Regular Condensed R"/>
      </rPr>
      <t>A 12</t>
    </r>
  </si>
  <si>
    <t>1 Jul 1673</t>
  </si>
  <si>
    <t>Jul 1673</t>
  </si>
  <si>
    <t>8 Jul 1673</t>
  </si>
  <si>
    <t>500 or 600</t>
  </si>
  <si>
    <t>Loggers and privateers</t>
  </si>
  <si>
    <t>1115 CSPC 7</t>
  </si>
  <si>
    <t>July 8. Jamaica. 1115. Lieut.-Governor Sir Thos. Lynch to Dr. Worsley. ... fears it [privateers under Spanish letters, sent out from Havanna, Campeachy] will force the logwood cutters and desperate privateers, which may be 500 or 600, to join the French, against whom it is reported the Spaniards have declared war.</t>
  </si>
  <si>
    <r>
      <rPr>
        <sz val="9"/>
        <color indexed="8"/>
        <rFont val="Inconsolata Regular Condensed R"/>
      </rPr>
      <t>A 13</t>
    </r>
  </si>
  <si>
    <t>13</t>
  </si>
  <si>
    <t>1 Aug 1675</t>
  </si>
  <si>
    <t>Aug 1675</t>
  </si>
  <si>
    <t>15 Jul 1699</t>
  </si>
  <si>
    <t>250</t>
  </si>
  <si>
    <t>Individuals settled</t>
  </si>
  <si>
    <t>Trist</t>
  </si>
  <si>
    <t>Dampier 2 part 2 p18</t>
  </si>
  <si>
    <t>Date = “We [Dampier, Capt. Hudsel] sailed from Port-Royal about the beginning of August, 1675. in Company with Capt. Wren in a small Jamaica Bark, and Capt. Johnson Commander of a Ketch belonging to New-England. / This Voyage is all the way before the Wind, and therefore Ships commonly sail it in 12 or 14 Days; Neither were we longer in our Passage;” /Dampier 2 part 2 p9
Estimate = Our Cargo to purchase Logwood was Rum and Sugar; a very good Commodity for the Logwood-Cutters, who were then about 250 Men, most English, that had settled themselves in several Places hereabouts [Trist] : /Dampier 2 part 2 p18</t>
  </si>
  <si>
    <r>
      <rPr>
        <sz val="9"/>
        <color indexed="8"/>
        <rFont val="Inconsolata Regular Condensed R"/>
      </rPr>
      <t>A 14</t>
    </r>
  </si>
  <si>
    <t>14</t>
  </si>
  <si>
    <t>1 Sep 1675</t>
  </si>
  <si>
    <t>Sep—17 Dec 1675</t>
  </si>
  <si>
    <t>14 Dec 1675</t>
  </si>
  <si>
    <t>17</t>
  </si>
  <si>
    <t>New England merchant craft trading</t>
  </si>
  <si>
    <t>740 CSPC 9</t>
  </si>
  <si>
    <t>Dec. 14. 740. Observations on the present state of Jamacia by M. Cranfield, being answers to 21 queries, drawn out of his Majesty's Instructions of 7th March 1675. ... (14.) ... between September and 17 December [1675], 17 New England vessels touched at Port Royal, bound to the Bay of Campeachy for logwood.</t>
  </si>
  <si>
    <r>
      <rPr>
        <sz val="9"/>
        <color indexed="8"/>
        <rFont val="Inconsolata Regular Condensed R"/>
      </rPr>
      <t>A 15</t>
    </r>
  </si>
  <si>
    <t>15</t>
  </si>
  <si>
    <t>1 Aug 1682</t>
  </si>
  <si>
    <t>Aug 1682</t>
  </si>
  <si>
    <t>29 Aug 1682</t>
  </si>
  <si>
    <t>200 to 300</t>
  </si>
  <si>
    <t>Campeachy, Honduras</t>
  </si>
  <si>
    <t>668 CSPC 11</t>
  </si>
  <si>
    <t>Aug. 29. Jamaica. 668. Sir Thomas Lynch to Lord of Trade and Plantations. ... I have forbidden our cutting logwood in the Bay of Campeachy and Honduras, ... It is now become a greater drug than fustic, and is almost all carried to Hamburgh, New England, Holland, &amp;c., which injures us and the customs and trade of the nation. I have, therefore, sent to order the men up, and to tell them that I permit no more vessels to go that I can hinder. We have lost abnndance of men, and suppose two or three hundred of them to be now in Yucatan and Nueva Españna.</t>
  </si>
  <si>
    <r>
      <rPr>
        <sz val="9"/>
        <color indexed="8"/>
        <rFont val="Inconsolata Regular Condensed R"/>
      </rPr>
      <t>A 16</t>
    </r>
  </si>
  <si>
    <t>16</t>
  </si>
  <si>
    <t>1 Jun 1702</t>
  </si>
  <si>
    <t>Jun 1702</t>
  </si>
  <si>
    <t>15 Jun 1702</t>
  </si>
  <si>
    <t>500</t>
  </si>
  <si>
    <t>MEXICO,1078,L.42 ff 172v—174v, 178v–181r</t>
  </si>
  <si>
    <t>Barke 12 110 n374
Barke 16 170 n582</t>
  </si>
  <si>
    <t>Sum = 400 Eng + 100 Neg slaves.</t>
  </si>
  <si>
    <r>
      <rPr>
        <sz val="9"/>
        <color indexed="8"/>
        <rFont val="Inconsolata Regular Condensed R"/>
      </rPr>
      <t>A 17</t>
    </r>
  </si>
  <si>
    <t>1 Jul 1712</t>
  </si>
  <si>
    <t>Jul 1712</t>
  </si>
  <si>
    <t>15 Jul 1726</t>
  </si>
  <si>
    <t>19 t 20</t>
  </si>
  <si>
    <t>Individuals remaining</t>
  </si>
  <si>
    <t>Uring 246</t>
  </si>
  <si>
    <r>
      <rPr>
        <sz val="9"/>
        <color indexed="8"/>
        <rFont val="Inconsolata Regular Condensed R"/>
      </rPr>
      <t>A 18</t>
    </r>
  </si>
  <si>
    <t>18</t>
  </si>
  <si>
    <t>1 Aug 1715</t>
  </si>
  <si>
    <t>Aug 1715</t>
  </si>
  <si>
    <t>&gt; 200 /5</t>
  </si>
  <si>
    <t>Loggers gone</t>
  </si>
  <si>
    <t>Boston News-Letter 596 p2</t>
  </si>
  <si>
    <t>Rhode-Island, Septemb. 16. ... Just at the going out of the Post for Boston, arrived here Capt. John Pampillion Commander of the Ship Samuel from Campeche bound to Holland, who informs that there is near Two Hundred Men gone from that Place a Pyrating, and the few that remain are at the point of Starving, Provisions being very scarce and extraordinary dear, and that several Negroes dyed there for want of Provisions, and that all Persons that can get away, carry what they have with them, and desert the Place, there was but one Ship in the Bay when he came away.</t>
  </si>
  <si>
    <r>
      <rPr>
        <sz val="9"/>
        <color indexed="8"/>
        <rFont val="Inconsolata Regular Condensed R"/>
      </rPr>
      <t>A 19</t>
    </r>
  </si>
  <si>
    <t>19</t>
  </si>
  <si>
    <t>10 Oct 1715</t>
  </si>
  <si>
    <t>Bay-Men</t>
  </si>
  <si>
    <t>Boston News-Letter 599 p2</t>
  </si>
  <si>
    <t>New York, October 3 [1715]. The Ship George Augusus, Capt. Huntington, and the Ship Brunswich Capt. Holder Commander, are at Sandy Hook from Campeche, bound for the Downs, they only touch here for Provisions, and have been eight Weeks from the Bay, and say there are some Pyrates thereabouts, and report that 250 of the Bay-Men in Two Sloops and some Periagars were designed to Campeche, to burn the Shipping there, ... /BNL 599</t>
  </si>
  <si>
    <r>
      <rPr>
        <sz val="9"/>
        <color indexed="8"/>
        <rFont val="Inconsolata Regular Condensed R"/>
      </rPr>
      <t>A 20</t>
    </r>
  </si>
  <si>
    <t>20</t>
  </si>
  <si>
    <t>1 Mar 1716</t>
  </si>
  <si>
    <t>Mar 1716</t>
  </si>
  <si>
    <t>7 May 1716</t>
  </si>
  <si>
    <t>150</t>
  </si>
  <si>
    <t>Men Whites and Blacks held by Spanish</t>
  </si>
  <si>
    <t>Campeche inc Western Legoons, Island of Treas</t>
  </si>
  <si>
    <t>Boston News-Letter 629 p2</t>
  </si>
  <si>
    <t>Piscataqua, May 4. Capt. John Cowrt[-] arrived here last Night in a Snow from Campeche, six weeks Passage, who informs that nine weeks ago [= 2 Mar 1716] the Spaniards from Tabiscus. had intirely cut off the Western Legoons and Island of Treas, and captivated 150 Men Whites and Blacks, burnt all the Logwood, destroy'd the Craft, took a Pink and Sloop which they carryed away, burnt the Hulks and a Snow; they took Mr. Alexander Todd but he made his escape and is now in the Bay; They took also a Vessel of Marooners that belonged to the Bay and carryed to Campeche Town ...</t>
  </si>
  <si>
    <r>
      <rPr>
        <sz val="9"/>
        <color indexed="8"/>
        <rFont val="Inconsolata Regular Condensed R"/>
      </rPr>
      <t>A 21</t>
    </r>
  </si>
  <si>
    <t>21</t>
  </si>
  <si>
    <t>1 Dec 1716</t>
  </si>
  <si>
    <t>Dec 1716</t>
  </si>
  <si>
    <t>8 Apr 1717</t>
  </si>
  <si>
    <t xml:space="preserve">Loggers not imprisoned </t>
  </si>
  <si>
    <t>Campeche inc Lagoons</t>
  </si>
  <si>
    <t>Boston News-Letter 677 p2</t>
  </si>
  <si>
    <t>New York, March 25th. ... Capt Nailor in 32 days from Jamaica touched at the Havana where he was informed that on the last Day of November [1716] five sail of Spanish Vessels, went to the Bay of Campeche ... [they] sent the Flagg of Truce among the English Shipping, which were one or two and Twenty, and finding they could not Muster above 80 Men together (the rest being in the Lagoons) The Spaniards being 600 Men, they also surrendered, ... Between two and three hundred Men that were in the Lagoons have not surrender'd themselves, but are raving about in Perryaugers.</t>
  </si>
  <si>
    <r>
      <rPr>
        <sz val="9"/>
        <color indexed="8"/>
        <rFont val="Inconsolata Regular Condensed R"/>
      </rPr>
      <t>A 22</t>
    </r>
  </si>
  <si>
    <t>22</t>
  </si>
  <si>
    <t>&gt; 130</t>
  </si>
  <si>
    <t>Loggers or sailors</t>
  </si>
  <si>
    <t>Campeche inc Creeks</t>
  </si>
  <si>
    <t>484. x. Masters of vessels in the Bay of Campeachy to John Cample. Antea Triste Harbour sed nu[n]c del Carmen, Dec. 10, 1716. ... the Spaniards stop't up both Creeks, so that our men could by no means come to our assistance, and so that in 18 sail there were but 80 sailers left, most part of the Bay men who were then at Triste with 7 of the masters of vessels vizt. Thomas Porter, Bay man, who drew all the rest away ran from our aid with above 50 men in canoes, one of the abovesaid 7 masters, after assignation of the capitulations (Nos. vii., viii.), burned his sloop etc.</t>
  </si>
  <si>
    <r>
      <rPr>
        <sz val="9"/>
        <color indexed="8"/>
        <rFont val="Inconsolata Regular Condensed R"/>
      </rPr>
      <t>A 23</t>
    </r>
  </si>
  <si>
    <t>23</t>
  </si>
  <si>
    <t>400 /2</t>
  </si>
  <si>
    <t>Lagune of Trist</t>
  </si>
  <si>
    <t>Lon 26 p15-16</t>
  </si>
  <si>
    <t>Our People then took Possession of it [Lagune of Trist] again, but have often been disturbed by the Spaniards, who made Prizes of their Shipping whenever they could overcome them, particularly in the Year 1718, and in 1724, when they took upwards of 20 Sail each time, and drove the People on Shore from their Settlements. /Lon 26 p15
THIS Trade [logwood] employ'd above one hundred Sail of Ships, and near two thousand Seamen, including those that were settle Ashore; so that on a moderate Computation, they could not export less than 12000 Tons of Logwood yearly, ... /Lon 26 p16</t>
  </si>
  <si>
    <r>
      <rPr>
        <sz val="9"/>
        <color indexed="8"/>
        <rFont val="Inconsolata Regular Condensed R"/>
      </rPr>
      <t>A 24</t>
    </r>
  </si>
  <si>
    <t>24</t>
  </si>
  <si>
    <t>1 Jan 1719</t>
  </si>
  <si>
    <t>1719</t>
  </si>
  <si>
    <t>15 Jul 1758</t>
  </si>
  <si>
    <t>Immigrant loggers previously expelled from Campeche</t>
  </si>
  <si>
    <t>Campeche, Honduras inc R Viejo, R Wallis</t>
  </si>
  <si>
    <t>Biblioteca Real, Miscelanea Ayala, Mss. no. 2874, ff 186-205</t>
  </si>
  <si>
    <t>Calderon 440</t>
  </si>
  <si>
    <t>una Expedición salió [en 1719] de Jamayca, arrivaron a aquella Costa [Campeche], donde desembarcaron con 300 hombres; pero haviendo sido rechazados hostilmente, perdida toda la esperanza de recuperar su posesión, proyectaron pasar el Golfo de Honduras y introducirse en el Río Viejo o Wallis, y encontrar en sus Riberas y en sus lagos el precioso tesoro de su Palo; así lo executaron sin resistencia de los Españoles, ... /via Calderon 440 img 1140 /Biblioteca Real, Miscelanea Ayala, Mss. no. 2874, ff 186-205</t>
  </si>
  <si>
    <r>
      <rPr>
        <sz val="9"/>
        <color indexed="8"/>
        <rFont val="Inconsolata Regular Condensed R"/>
      </rPr>
      <t>A 25</t>
    </r>
  </si>
  <si>
    <t>25</t>
  </si>
  <si>
    <t>1 Jul 1722</t>
  </si>
  <si>
    <t>Jul—Nov 1722</t>
  </si>
  <si>
    <t>15 Jul 1735</t>
  </si>
  <si>
    <t>Honduras inc Barcadares</t>
  </si>
  <si>
    <t>Atkins 227</t>
  </si>
  <si>
    <t>Assume Atkins received information on Honduras while at Jam, since did not anchor at Hon /Atkins 255-265, but did at Jam 23 Aug 1722 to 1 Jn 1723 NS /Atkins 264-265
Date or period = August 23 [1722]. A. [Anchored, or arrived at] Port-Royal in Jamaica, where we [in xxx] found the Swallow had arrived, a Week before. ... Jan. 1 [1723 NS]. W. [Weighed, or went from] Port-Royal, and anchored at the Kays. /Atkins 264
They [Logwood-Cutters at Bay of Honduras] are about 500 (Merchants and Slaves,) and have taken up their Residence at a Place called Barcaderas, about 40 Miles up a narrow River full of Alligators; /Atkins 227</t>
  </si>
  <si>
    <r>
      <rPr>
        <sz val="9"/>
        <color indexed="8"/>
        <rFont val="Inconsolata Regular Condensed R"/>
      </rPr>
      <t>A 26</t>
    </r>
  </si>
  <si>
    <t>26</t>
  </si>
  <si>
    <t>Aug 1722</t>
  </si>
  <si>
    <t>15 Aug 1722</t>
  </si>
  <si>
    <t>380</t>
  </si>
  <si>
    <t>MEXICO,1081,L.50 ff 306r—308r</t>
  </si>
  <si>
    <t>Barke p121 n414</t>
  </si>
  <si>
    <t>Sum = 300 Eng + 80 Neg</t>
  </si>
  <si>
    <r>
      <rPr>
        <sz val="9"/>
        <color indexed="8"/>
        <rFont val="Inconsolata Regular Condensed R"/>
      </rPr>
      <t>A 27</t>
    </r>
  </si>
  <si>
    <t>27</t>
  </si>
  <si>
    <t>1 Apr 1724</t>
  </si>
  <si>
    <t>Apr 1724</t>
  </si>
  <si>
    <t>26 Apr 1724</t>
  </si>
  <si>
    <t>&gt; 152 /6</t>
  </si>
  <si>
    <t>Sailors /4</t>
  </si>
  <si>
    <t>AGI MEX 1017</t>
  </si>
  <si>
    <t>Declaración del primero [de los seis prisioneros hechos en el Cayo de la Aguada en 26 abril 1724], cuyo nombre no se sabe, porque huyó: "...que hay un paquebote por cuenta del Rey, armado en Jamaica con 100 hombres y con 10 cañones; y una fragata con 40 hombres y 3 cañones, y está cerrado de popa a proa con la artillería entre puentes; una balandra de 4 cañones con 12 hombres de la Bermuda y 3 balandras más, las cuales declara que no sabe si tienen artillería; y un bergantín que no tiene artillería; y un inglés que se nos huyó, declara que está a bordo del paquebote, y dicho paquebote, los 100 hombres que tiene todos son marineros y en su declaración no sabe si es pagado del Rey o del comercio, y tiene dicho Paquebote 6 pedreros, y dentre del río hay 200 hombres armados poco más o menos, y que del primer rancho hay 13 millas distante del varadero, y al rancho que se le sigue que es a mano derecha hay de dicho rancho primero 29 millas, y seguidas se pueden transportar de un rancho a otro, por tierra, habiendo llegado al que hay del primero al segundo de 29 millas, y dicho paquebote tenía en el río uno s30 hombres y no sabe si habrán varado; y están uno de otro un tiro de escopeta, y que habrá en las rancherías 70 negros poco más o menos, y que sus amos los tienen armados porque somos sentidos por el inglés que se nos huyó, y que no sabe más de lo que ha declarado..." /via Calderon 100 no 47 /MEXICO,1017 -- a 26 abr 1724</t>
  </si>
  <si>
    <r>
      <rPr>
        <sz val="9"/>
        <color indexed="8"/>
        <rFont val="Inconsolata Regular Condensed R"/>
      </rPr>
      <t>A 28</t>
    </r>
  </si>
  <si>
    <t>28</t>
  </si>
  <si>
    <t>200</t>
  </si>
  <si>
    <t>Declaración del primero [de los seis prisioneros hechos en el Cayo de la Aguada en 26 abril 1724], cuyo nombre no se sabe, porque huyó: "...que hay un paquebote por cuenta del Rey, armado en Jamaica con 100 hombres y con 10 cañones; y una fragata con 40 hombres y 3 cañones, y está cerrado de popa a proa con la artillería entre puentes; una balandra de 4 cañones con 12 hombres de la Bermuda y 3 balandras más, las cuales declara que no sabe si tienen artillería; y un bergantín que no tiene artillería; y un inglés que se nos huyó, declara que está a bordo del paquebote, y dicho paquebote, los 100 hombres que tiene todos son marineros y en su declaración no sabe si es pagado del Rey o del comercio, y tiene dicho Paquebote 6 pedreros, y dentre del río hay 200 hombres armados poco más o menos, y que del primer rancho hay 13 millas distante del varadero, y al rancho que se le sigue que es a mano derecha hay de dicho rancho primero 29 millas, y seguidas se pueden transportar de un rancho a otro, por tierra, habiendo llegado al que hay del primero al segundo de 29 millas, y dicho paquebote tenía en el río unos 30 hombres y no sabe si habrán varado; y están uno de otro un tiro de escopeta, y que habrá en las rancherías 70 negros poco más o menos, y que sus amos los tienen armados porque somos sentidos por el inglés que se nos huyó, y que no sabe más de lo que ha declarado..." /via Calderon 100 no 47 /MEXICO,1017 -- a 26 abr 1724</t>
  </si>
  <si>
    <r>
      <rPr>
        <sz val="9"/>
        <color indexed="8"/>
        <rFont val="Inconsolata Regular Condensed R"/>
      </rPr>
      <t>A 29</t>
    </r>
  </si>
  <si>
    <t>29</t>
  </si>
  <si>
    <t>Slaves</t>
  </si>
  <si>
    <r>
      <rPr>
        <sz val="9"/>
        <color indexed="8"/>
        <rFont val="Inconsolata Regular Condensed R"/>
      </rPr>
      <t>A 30</t>
    </r>
  </si>
  <si>
    <t>30</t>
  </si>
  <si>
    <t>1 Oct 1724</t>
  </si>
  <si>
    <t>Oct 1724</t>
  </si>
  <si>
    <t>10 Apr 1725</t>
  </si>
  <si>
    <t>&lt;&lt; 800</t>
  </si>
  <si>
    <t>R Valis</t>
  </si>
  <si>
    <t>Calderon 103 no 56</t>
  </si>
  <si>
    <t>DECRETO DEL MARQUES DE CASAFUERTE EN MÉJICO A 10-4-725. "...que no he recibido noticio alguna de que en los citados parajes [Río de Valis] se hallen situados 800 ingleses, como expresa la Real Cédula [en Madrid a 11 dic 1724 /MEXICO,1017], por cuyo motivo, dudo que sea cierto, porque si esto fuese, me lo hubiera avisado con lapuntualidad que acostumbra el Governador, ... que no he sabido que los ingleses tengan en los contornos de Valis población formal, sino las rancherías que más de 50 años a esta parte han procurado sostener, para venir a robar el palo de tinta, aumentándose o disminuyéndose el número, según los descalabros que han experimentado, y conveniencia que les ha tenido el comercio de dicho palo, e informará con toda individualidad, qué gente ha podido saber se halla actualmente en aquel paraje, lo que dista de Campeche por tierra y por mar, ..." /via Calderon 103 no 56 /MEXICO,1017 -- a 10 abril 1725</t>
  </si>
  <si>
    <r>
      <rPr>
        <sz val="9"/>
        <color indexed="8"/>
        <rFont val="Inconsolata Regular Condensed R"/>
      </rPr>
      <t>A 31</t>
    </r>
  </si>
  <si>
    <t>31</t>
  </si>
  <si>
    <t>Mar 1726</t>
  </si>
  <si>
    <t>23 Mar 1726</t>
  </si>
  <si>
    <t>42</t>
  </si>
  <si>
    <t>Valis</t>
  </si>
  <si>
    <t>Calderon 127 no 20</t>
  </si>
  <si>
    <t>DECLARACION DE RICARDO RANDEL, CAPITAN QUE DIJO SER DE LA GOLETA JORGE, EN EL SAN JUAN, FRENTE A COZUMEL A 23-3-726. "...Preguntado qué número de embarcaciones se hallan en Valis, dijo que como 42 entre fragatas, bergantines, balandras y goletas, y que de éstas estaban prontas 14 ó 16 para hacerse a la vela, ya cargadas para Jamaica, Boston y Carolina, y que por isntantes están entrando y saliendo embarcaciones. Preguntado qué embarcaciones de fuerza se hallan en aquellos parajes y son del Rey, qué artillería y qué gente tienen, y qué efecto: dijo que se hallan allí anclado un navío del Rey de Inglaterra, que sirve de guardacostas de Jamaica, de 44 cañones montados de 12 y 9, con 250 hombres y 2 balandras de a 6 cañones, que sólo sirven para defender aquellos parajes de piratas levantados. /via Calderon 127 no 20 /MEXICO,1017 -- a 23 mar 1726</t>
  </si>
  <si>
    <r>
      <rPr>
        <sz val="9"/>
        <color indexed="8"/>
        <rFont val="Inconsolata Regular Condensed R"/>
      </rPr>
      <t>A 32</t>
    </r>
  </si>
  <si>
    <t>600</t>
  </si>
  <si>
    <t>English and Neg</t>
  </si>
  <si>
    <t>Calderon 128 no 20</t>
  </si>
  <si>
    <t>DECLARACION DE RICARDO RANDEL, CAPITAN QUE DIJO SER DE LA GOLETA JORGE, EN EL SAN JUAN, FRENTE A COZUMEL A 23-3-726. ... "Preguntado qué número de gente se halla en dicho Valis, a qué efecto, y qué defensa tienen, dijo que habrá como 600 hombres entre ingleses y negros, sin los 250 del navío del Rey, y que éstos están al corte del palo de tinta, y que por lo que mira, están a su defensa, así los ingleses como los negros, están prevenidos de un fusil, un par de pistolas y un chafaronte cada uno. ..." /Calderon 128 no 20 /MEXICO,1017 -- a 23 mar 1726</t>
  </si>
  <si>
    <r>
      <rPr>
        <sz val="9"/>
        <color indexed="8"/>
        <rFont val="Inconsolata Regular Condensed R"/>
      </rPr>
      <t>A 33</t>
    </r>
  </si>
  <si>
    <t>33</t>
  </si>
  <si>
    <t>1 Apr 1729</t>
  </si>
  <si>
    <t>15 Apr 1729</t>
  </si>
  <si>
    <t>32 /3</t>
  </si>
  <si>
    <t>Works burnt</t>
  </si>
  <si>
    <t>AGI MEX 3017 /1</t>
  </si>
  <si>
    <t>Sev 1944</t>
  </si>
  <si>
    <t>Sum = 23 Ranchos Poblados, 9 Ranchos despoblados.</t>
  </si>
  <si>
    <r>
      <rPr>
        <sz val="9"/>
        <color indexed="8"/>
        <rFont val="Inconsolata Regular Condensed R"/>
      </rPr>
      <t>A 34</t>
    </r>
  </si>
  <si>
    <t>34</t>
  </si>
  <si>
    <t>62 /2</t>
  </si>
  <si>
    <t>Craft seized</t>
  </si>
  <si>
    <t>Sum = 29 Bongos, 6 Piraguas, 3 Botes, 2 Lanchones, 7 Valandras, 8 Doris.</t>
  </si>
  <si>
    <r>
      <rPr>
        <sz val="9"/>
        <color indexed="8"/>
        <rFont val="Inconsolata Regular Condensed R"/>
      </rPr>
      <t>A 35</t>
    </r>
  </si>
  <si>
    <t>24 Nov 1731</t>
  </si>
  <si>
    <t>Nov 1731</t>
  </si>
  <si>
    <t>27 May 1732</t>
  </si>
  <si>
    <t>Persons remaining</t>
  </si>
  <si>
    <t>Honduras inc R Valis, New R, R Hondo</t>
  </si>
  <si>
    <t>Extract of a Letter from Campeche in the Province of Yucatan, dated Nov. 24 [1731]. [S]uch as had escaped into the Woods came to this Resolution: They wrote to the Governor in June last, acquainting his Excellency, that they were willing to abandon these Places [Bay of Honduras, River of Valis, New River, River of Hondo], and begg'd of him that he would allow them Tim to transport themselves tot he Colonies of Great Britain; which he agreed to, and gave them to the last Day of January next for that Purpose: And this Agreement they have so far fulfilled, that at present by the last Accounts there scarce now remains in all those Parts 30 Persons and these under such Hardships, that they wish for nothing more, than an Opportunity to be gone. /RWJBG 375</t>
  </si>
  <si>
    <r>
      <rPr>
        <sz val="9"/>
        <color indexed="8"/>
        <rFont val="Inconsolata Regular Condensed R"/>
      </rPr>
      <t>A 36</t>
    </r>
  </si>
  <si>
    <t>36</t>
  </si>
  <si>
    <t>22 Jul 1732</t>
  </si>
  <si>
    <t>Jul 1732</t>
  </si>
  <si>
    <t>8 t 9</t>
  </si>
  <si>
    <t>Baymen remaining</t>
  </si>
  <si>
    <t>LONDON. By a Dutch Ship lately arrived at Amsterdam from the Bay of Honduras, we have Advice, that the Spaniards had visited that Bay once more; ... He says that he narrowly escaped being taken, that all the Bay Men were gone except eight or nine, who hide in the Woods till they can get an Opportunity of transporting themselves to some other Place more secure. /USWJ 198</t>
  </si>
  <si>
    <r>
      <rPr>
        <sz val="9"/>
        <color indexed="8"/>
        <rFont val="Inconsolata Regular Condensed R"/>
      </rPr>
      <t>A 37</t>
    </r>
  </si>
  <si>
    <t>37</t>
  </si>
  <si>
    <t>3 Oct 1733</t>
  </si>
  <si>
    <t>Oct 1733</t>
  </si>
  <si>
    <t>8 Oct 1733</t>
  </si>
  <si>
    <t>Families remaining</t>
  </si>
  <si>
    <t>Weekly Rehearsal 106 p2</t>
  </si>
  <si>
    <t>On Saturday last [3 Oct 1733] arrived here [Boston] the Brigantine Success, Johns Underwood Master, from the Bay of Honduras, who brings Advice, ... that most of the Bay-Men are gone to Merida and Campeche, with their Servants, &amp;c. upon the Spaniards promising to employ them in cutting of Wood, and giving them leave to depart with their Effects, whenever they shall desire it, provided they do not return to the Bay. Thatt here are but two Families left in the Bay; ... /WR 106</t>
  </si>
  <si>
    <r>
      <rPr>
        <sz val="9"/>
        <color indexed="8"/>
        <rFont val="Inconsolata Regular Condensed R"/>
      </rPr>
      <t>A 38</t>
    </r>
  </si>
  <si>
    <t>38</t>
  </si>
  <si>
    <t>1 Jun 1735</t>
  </si>
  <si>
    <t>Jun 1735</t>
  </si>
  <si>
    <t>21 Aug 1735</t>
  </si>
  <si>
    <t>JBTP 7 [August 1735 -- Thursday, August 21st.]</t>
  </si>
  <si>
    <t>Mr. Cunningham, Governor of Jamaica, attending, acquainted the Board that there are now no English at Campeachy, those formerly there being all carried away by the Spaniards, but that there are about 200 English settled at the Honduras. /JBTP 7</t>
  </si>
  <si>
    <r>
      <rPr>
        <sz val="9"/>
        <color indexed="8"/>
        <rFont val="Inconsolata Regular Condensed R"/>
      </rPr>
      <t>A 39</t>
    </r>
  </si>
  <si>
    <t>39</t>
  </si>
  <si>
    <t>23 Feb 1743</t>
  </si>
  <si>
    <t>15 Feb 1743</t>
  </si>
  <si>
    <t>400</t>
  </si>
  <si>
    <t>White Baymen</t>
  </si>
  <si>
    <t>Bellese</t>
  </si>
  <si>
    <t>CO 137/57</t>
  </si>
  <si>
    <t>1742-3, February 23rd. Mr. Gerrard's Paper relating to Rattan. ... Such Settlments [of Mosquito Shore and Rattan] would not provide homes for the 400 white Baymen of Bellese /via Burdon 1 p70 /CO 137/57</t>
  </si>
  <si>
    <r>
      <rPr>
        <sz val="9"/>
        <color indexed="8"/>
        <rFont val="Inconsolata Regular Condensed R"/>
      </rPr>
      <t>A 40</t>
    </r>
  </si>
  <si>
    <t>1 Jun 1745</t>
  </si>
  <si>
    <t>Jun 1745</t>
  </si>
  <si>
    <t>15 Jun 1745</t>
  </si>
  <si>
    <t>170</t>
  </si>
  <si>
    <t>Inhabitants</t>
  </si>
  <si>
    <t>CO 137/48 /1</t>
  </si>
  <si>
    <t>Bolland 73</t>
  </si>
  <si>
    <t>1745, June 8th. Letter from the Inhabitants of the Bay of Honduras to Major Caulfield. ... We see in the Order of Council that We the Inhabitants of this Place shou'd be Assisted, and being now driven to the Highest distress that can be and reduced to a small quantity of People, not exceeding above Fifty white Men, and about a hundred and twenty Negroes /via Burdon 1 p72 /CO 137/48</t>
  </si>
  <si>
    <r>
      <rPr>
        <sz val="9"/>
        <color indexed="8"/>
        <rFont val="Inconsolata Regular Condensed R"/>
      </rPr>
      <t>A 41</t>
    </r>
  </si>
  <si>
    <t>41</t>
  </si>
  <si>
    <t>Trade</t>
  </si>
  <si>
    <t>25 Mar 1750</t>
  </si>
  <si>
    <t>25 Mar 1751</t>
  </si>
  <si>
    <t>21 Apr 1751</t>
  </si>
  <si>
    <t>8,000</t>
  </si>
  <si>
    <t>Tun of Logwood</t>
  </si>
  <si>
    <t>CO 137/57 [21 Apr 1751]</t>
  </si>
  <si>
    <t>Burdon 1 77</t>
  </si>
  <si>
    <t>Robert Hodgson, Jamaica, to Mr. Aldworth. There was cut last year in the Bay of Honduras above 8000 Tun of Logwood, sold at an Average in England and elsewhere for at least £20 p. Ton. Total £160,000 a valuable sum ... the Consumption of all Europe, by what I can learn does not exceed 4000 Tun a Year, but the Baymen cut more or less every Year, as they are more or less interrupted, and in proportion to the Demand from the Merchants that Store it, who are now Stocked, I'm told, in England, for two or three years</t>
  </si>
  <si>
    <r>
      <rPr>
        <sz val="9"/>
        <color indexed="8"/>
        <rFont val="Inconsolata Regular Condensed R"/>
      </rPr>
      <t>A 42</t>
    </r>
  </si>
  <si>
    <t>14 Jul 1751</t>
  </si>
  <si>
    <t>Jul 1751</t>
  </si>
  <si>
    <t>10 Sep 1751</t>
  </si>
  <si>
    <t>57</t>
  </si>
  <si>
    <t>Merchant craft trading</t>
  </si>
  <si>
    <t>Honduras inc Old R</t>
  </si>
  <si>
    <t>Boston Gazette 1643 p2</t>
  </si>
  <si>
    <t>BOSTON. Extract of a Letter from a Master of a Vessel at the old River, in the Bay of Honduras, to his Ownders here, dated July 16, 1751. THE Spaniards last Wednesday was Fortnight paid the New-River a Visit, ... The Number of Spaniards are 180. The English taken by them are 129.—They have sent in a Flag of Truce, ... —We have sent a Flag of Truce to them, but 'tis not yet returned.—One of the Prisoners who escaped from them, is just arriv'd, &amp; gives an Acount, that they intend to pay us a Visit directly, which, if they do, they will meet with a warm Reception, for there are above 57 Sail here.—Their chief Force being but 180 Men, and seven Spanish Crafts. ... /BG 1643</t>
  </si>
  <si>
    <r>
      <rPr>
        <sz val="9"/>
        <color indexed="8"/>
        <rFont val="Inconsolata Regular Condensed R"/>
      </rPr>
      <t>A 43</t>
    </r>
  </si>
  <si>
    <t>43</t>
  </si>
  <si>
    <t>1 May 1752</t>
  </si>
  <si>
    <t>May 1752</t>
  </si>
  <si>
    <t>27 Nov 1752</t>
  </si>
  <si>
    <t>Honduras, Mosqueto</t>
  </si>
  <si>
    <t>New-York Mercury 16 p2</t>
  </si>
  <si>
    <t>Copy of a Letter from Capt. McNamara, of the Friendship, arriv'd at Falmouth, from the Bay of Honduras, dated Sept. 22 [1752]. In my Way to the Bay, on the 1st of May last [1752], I called at the Musqueto Shore, in order to know how Matters were at the Bay, and immediately waited on Governor Pitt; who, to my Surprize, informed me that most of the Bay-men were there, being daily routed by the Spaniards. I saw likewise on Shore nineteen Masters of Vessels and eighty odd Seamen that had been taken by the Spaniards, and by them set on Shore almost naked, and that there were about five Families left in the Bay. ... /NYM 16</t>
  </si>
  <si>
    <r>
      <rPr>
        <sz val="9"/>
        <color indexed="8"/>
        <rFont val="Inconsolata Regular Condensed R"/>
      </rPr>
      <t>A 44</t>
    </r>
  </si>
  <si>
    <t>44</t>
  </si>
  <si>
    <t>1 Apr 1754</t>
  </si>
  <si>
    <t>Apr 1754</t>
  </si>
  <si>
    <t>11 Nov 1828</t>
  </si>
  <si>
    <t>210</t>
  </si>
  <si>
    <t>Baymen, principally slaves, engage in battle</t>
  </si>
  <si>
    <t>Antigua Weekly Register XV 759 p4 = Hon Alm 1826</t>
  </si>
  <si>
    <t>HONDURAS. (From the Honduras Almanack for 1826.) Repeated attempts were made to drive by force the British from this part of the Continent, which their enterprising and hardy spirit always frustrated, ... but the Spaniards, availing themselves of the superior knowledge of the georgraphy of these countries, collected large force at the Town of Peten, situated in the interior, about 260 miles wet of Belize, who, after much preparation for the expedition, ... commenced the descent, and in the month of April, 1754, having reached within 80 miles of the town of Belize, 1500 men being the actual force, were brought to action, completely routed, and compelled to retreat by 210 of the English, principally slaves, who willingly and cheerfully followed the courageous example of their masters; /AWR XV 759</t>
  </si>
  <si>
    <r>
      <rPr>
        <sz val="9"/>
        <color indexed="8"/>
        <rFont val="Inconsolata Regular Condensed R"/>
      </rPr>
      <t>A 45</t>
    </r>
  </si>
  <si>
    <t>45</t>
  </si>
  <si>
    <t>1 Aug 1754</t>
  </si>
  <si>
    <t>Aug 1754</t>
  </si>
  <si>
    <t>15 Aug 1754</t>
  </si>
  <si>
    <t>Whites and slaves</t>
  </si>
  <si>
    <t>Honduras, Mosquito inc Black R</t>
  </si>
  <si>
    <t>CO 137/60</t>
  </si>
  <si>
    <t>Burdon I p80</t>
  </si>
  <si>
    <t>William Pitt, Black River, Mosquito Shore, to Gov Knowles. ... Numbers of the Enemies Vessells have been Cruising about the Bay and have taken a number of Vessels, they have cut a path from Poten and march'd a number of men from Thence to the Houses of some of the Settlers in the Bay, where it was though impossible they ever could come, upon which the Bay Men assembled, engaged them and killed some, but being overpower'd by Number was Obliged to retreat in Order to assamble a greater number, which when they had done they march'd again to attack them but the Spaniards had quitted the place, they are all safe arrived here to about the number of 500 Whites and Slaves ... /Burdon 1 p80 /CO 137/60 [1 Aug 1754]</t>
  </si>
  <si>
    <r>
      <rPr>
        <sz val="9"/>
        <color indexed="8"/>
        <rFont val="Inconsolata Regular Condensed R"/>
      </rPr>
      <t>A 46</t>
    </r>
  </si>
  <si>
    <t>46</t>
  </si>
  <si>
    <t>1 Sep 1754</t>
  </si>
  <si>
    <t>Sep 1754</t>
  </si>
  <si>
    <t>28 Dec 1754</t>
  </si>
  <si>
    <t>&gt; 500</t>
  </si>
  <si>
    <t>London Evening Post 4234 p1</t>
  </si>
  <si>
    <t>PLANTATION NEWS. ... Kingston in Jamaica, Oct. 2. A Vessel arrived Yesterday from the Musqueto Shore brings certain Advice, that the Baymen had deserted the Bay of Honduras, and, to the Number of 500, were actually arrived on the Musqueto Shore; that there remain in the Bay only ten or eleven very old Negroes, who rather chose to take their Chance than be removed to the Shore.</t>
  </si>
  <si>
    <r>
      <rPr>
        <sz val="9"/>
        <color indexed="8"/>
        <rFont val="Inconsolata Regular Condensed R"/>
      </rPr>
      <t>A 47</t>
    </r>
  </si>
  <si>
    <t>47</t>
  </si>
  <si>
    <t>2 Oct 1754</t>
  </si>
  <si>
    <t>Oct 1754</t>
  </si>
  <si>
    <t>31 Dec 1754</t>
  </si>
  <si>
    <t>Baymen evacuated</t>
  </si>
  <si>
    <t>London Evening Post 4234 p3</t>
  </si>
  <si>
    <t>PLANTATION NEWS. Kingston in Jamaica, Oct. 2 [1754]. A Vessel arrived Yesterday from the Musqueto Shore brings certain Advice, that the Baymen had deserted the Bay of Honduras, and, to the Number of 500, were actually arrived on the Mosqueto Shore; that there remain in the Bay only ten or eleven very old Negroes, who rather chose to take their Chance than be removed to the Shore. Oct. 14 [1754]. Since writing on the 2d Instant another Vessel is arrived from the Musqueto Shore, by whom we have confirmed Advices of the Spaniards being in Possession of the Bay of Honduras; and that they then had there above 30 Sail of Vessels; and as the Spaniards have cut a Road into the Baymen's Works from the Country behind, cannot help being convinced they intend to keep Possession of it. /LEP 4234</t>
  </si>
  <si>
    <r>
      <rPr>
        <sz val="9"/>
        <color indexed="8"/>
        <rFont val="Inconsolata Regular Condensed R"/>
      </rPr>
      <t>A 48</t>
    </r>
  </si>
  <si>
    <t>48</t>
  </si>
  <si>
    <t>10 t 11</t>
  </si>
  <si>
    <t>very old Negroes remaining</t>
  </si>
  <si>
    <r>
      <rPr>
        <sz val="9"/>
        <color indexed="8"/>
        <rFont val="Inconsolata Regular Condensed R"/>
      </rPr>
      <t>A 49</t>
    </r>
  </si>
  <si>
    <t>49</t>
  </si>
  <si>
    <t>1 Jan 1755</t>
  </si>
  <si>
    <t>Jan 1755</t>
  </si>
  <si>
    <t>31 Jul 1784</t>
  </si>
  <si>
    <t>906</t>
  </si>
  <si>
    <t>SANTA_FE,L.758B [Doc. 46 ... a 31 jul 1784]</t>
  </si>
  <si>
    <t>Barke 16 149</t>
  </si>
  <si>
    <t>Hombres blancos 232, Hombres mestizos y mulatos libres 13, Hombres esclavos 473, Hombres total 718, Mujeres y niños blancos 43, Mujeres y niños mestizos y mulatos libres 7, Mujeres y niños esclavos 138, Mujeres y niños total 188, TOTAL 906 /v Barke 16 149 /SANTA_FE,758B</t>
  </si>
  <si>
    <r>
      <rPr>
        <sz val="9"/>
        <color indexed="8"/>
        <rFont val="Inconsolata Regular Condensed R"/>
      </rPr>
      <t>A 50</t>
    </r>
  </si>
  <si>
    <t>Jan—Dec 1755</t>
  </si>
  <si>
    <t>13,612</t>
  </si>
  <si>
    <t>palo de tinte [toneladas] que se exporto a Jamaica</t>
  </si>
  <si>
    <t>Cantidades de palo de tinte, extraído en el Golfo de Honduras y que se exportó en 1755 a Jamaica. DESTINO DE LA MERCANCÍA Y CANTIDAD EXPORTADA. Jamaica 2,746. Londres 1,785. Sucandina 60. Nueva York 3,750. Filadelfia 300. Río Dailan 1,870. Bristol 400. Segham 420. Holanda 1,771. Boston 810. TOTAL 13,612. /v Barke 16 149 /SANTA_FE,L.758B</t>
  </si>
  <si>
    <r>
      <rPr>
        <sz val="9"/>
        <color indexed="8"/>
        <rFont val="Inconsolata Regular Condensed R"/>
      </rPr>
      <t>A 51</t>
    </r>
  </si>
  <si>
    <t>51</t>
  </si>
  <si>
    <t>1 Sep 1755</t>
  </si>
  <si>
    <t>Sep 1755</t>
  </si>
  <si>
    <t>15 Oct 1755</t>
  </si>
  <si>
    <t>White and Neg loggers</t>
  </si>
  <si>
    <t>R Valis, R Nuevo</t>
  </si>
  <si>
    <t>MEXICO,3099 — a 15 oct 1755</t>
  </si>
  <si>
    <t>Calderon 166 no 48</t>
  </si>
  <si>
    <t>EXTRACTO DE UNA CARTA DE MELCHOR DE NAVARRETE A JULIAN DE ARRIAGA, EN MERIDA A 15-10-755. "Dice que 2 desertores ingleses, que hizo transportar allí, y habían ido en una fragata de Jamaica que estaba cargando de palo de tinte en el río de Valis, han declarado que en el Río Nuevo estaban establecidos 100 hombres blancos y 200 negros, que no hacen más que cortar palo. Que en la boca del río tienen 6 cañones de a 6 tendidos en tierra, para con ellos y más que esperan, hacer un fuerte para defender su entrada, y que en el desembarcadero tienen apiladas 3.000 balas la mayor parte de a 6. Que en la boca de Valis hay un fuerte de estacada que tiene montados 24 cañones de a 6, y 12 pedreros con tragantes con 40 soldados pagados con ración mensualmente de los almacenes del Rey, y 50 esquelines que son casi 11 pesos españoles, con uniforme del Regimiento de los Colorados, y que están dentro del Fuerte en rancherías de paja, donde está también alojado el ingeniero Johns, su Comandante. Que continúan el fuerte y tienen 12 cañones de a 6 tendidos para guarnecerle con otros que esperan por instantes, teniendo ocupados en esto a 60 indios mosquitos, y que las embarcaciones que allí vieron, fueron un manual o fragata de guerra con 150 hombres de guarnición y tripulación, la fragata que los condujo que fué de 22 cañones montados, y 28 hombres y un bergantín y una balandra comerciantes, con solas sus tripulaciones, y que esperaban otras embarcaciones de comercio de Inglaterra la Vieja y de la Nueva para cargar de palo, y refuerzo de gente, artillería, armas y municiones..." /via Calderon 166 no 48 /MEXICO,3099 -- a 15 oct 1755</t>
  </si>
  <si>
    <r>
      <rPr>
        <sz val="9"/>
        <color indexed="8"/>
        <rFont val="Inconsolata Regular Condensed R"/>
      </rPr>
      <t>A 52</t>
    </r>
  </si>
  <si>
    <t>52</t>
  </si>
  <si>
    <t>1 Jan 1756</t>
  </si>
  <si>
    <t>Jan—Dec 1756</t>
  </si>
  <si>
    <t>10 Feb 1783</t>
  </si>
  <si>
    <t>18,000</t>
  </si>
  <si>
    <t>Tuns [Logwood]</t>
  </si>
  <si>
    <t>CO 123/2 [10 Feb 1783]</t>
  </si>
  <si>
    <t>Burdon 1 p134</t>
  </si>
  <si>
    <t>Memorial of His Majesty's Subjects driven from the Bay of Honduras in September 1779 on behalf of themselves and the Merchants formerly Trading to the said Bay. ... Prior to the settlement of his Mejesty's Subjects in the Bay of Honduras the price of Logwood in this Kingdom [Eng or Brit] was from £50 to £60 per Ton. From that time the price continued decreasing until 1749, when it was reduced to £25 per Ton. From 1749 the quantity continued increasing, and the price of course diminishing untill 1756, when they exported from Honduras 18,000 Tons per Annum at £11 per Ton. Lastly form their Re-establishment in the Bay in 1763, their Exportations of this Article became immense, in so much that there were from 40 to 75 Sail of Ships loading Continually in the Bay all year round, untill about the year 1770; during which time the price continued lowering, till it came to about £6 and £5 per Ton. By the foregoing immense exportation of this Article, and its importation into His Majesty’s Dominions the Supplies So far exceeded the home Consumption and all the Demands from abroad, and the Dealers and Speculators were so Overstocked with it, that from 1770 to 1772 there was not above 5 or 6 Sail of Ships loaded at a time, and the whole exportation did not exceed from 5,000 to 6,000 Tons. For the Market price here [Bay?] about 1772 became so low as not to pay the freights and Expences incurred in sending it home. From 1773 the price gradually rose, untill a little before and at the time of the rupture with France, when an extraordinary demand from that Country brought it up to £10 p. Ton. But that demand being answered, it immediately fell; and at the time the rupture with Spain took place, its price was onely £8. 10. p. Ton. ... /via Burdon 1 p134 /CO 123/2</t>
  </si>
  <si>
    <r>
      <rPr>
        <sz val="9"/>
        <color indexed="8"/>
        <rFont val="Inconsolata Regular Condensed R"/>
      </rPr>
      <t>A 53</t>
    </r>
  </si>
  <si>
    <t>53</t>
  </si>
  <si>
    <t>Jan 1757</t>
  </si>
  <si>
    <t>15 Jul 1757</t>
  </si>
  <si>
    <t>Log works</t>
  </si>
  <si>
    <t>MEXICO,894,E.3</t>
  </si>
  <si>
    <t>Gracias a las declaraciones tomadas a 40 prisioneros se supo de la ubicación de varias rancherías clandestinas de ingleses. El prisionero Guillermo Cothon, aprehendido entres los ríos Valis y Nuevo -a 20 leguas de la villa de Bacalar-, odnde había más de 30 establecimientos. Dijo que era esclavo de un inglés llamado Ricardo Kale y junto con un grupo de 70 u 80 negros se encontraba cortando madera para transportarla en siete piraguas hasta la desembocadura de los ríos y de ahí llevarla a Jamaica. Asimismo, al preguntarle a Miguel Posel, también dijo haber sido capturado en el mismo lugar que su compañero y que él vivía en uno de varios ranchos -alrededor de 30- en el que habitaban 10 u 11 negros esclavos, ... Aseguró que no había "fortificación alguna"; la que se contruyó en algún momento ya había sido demolida. Declaraciones similares hicieron Joseph Maticos -éste esclavo de don Domingo Alamilla-, Pedro Lafon, Juan Pedro, Diego Nood, un gentil llamado Cristóbal -esclavo de Guillermo Thoker-, Joseph -esclavo de Juan Pitie, Juan -también esclavo de Ricardo Kale- y otros esclavos, ... /v Barke 16 182 /MEXICO,894,E.3</t>
  </si>
  <si>
    <r>
      <rPr>
        <sz val="9"/>
        <color indexed="8"/>
        <rFont val="Inconsolata Regular Condensed R"/>
      </rPr>
      <t>A 54</t>
    </r>
  </si>
  <si>
    <t>54</t>
  </si>
  <si>
    <t>1,500</t>
  </si>
  <si>
    <t>Men</t>
  </si>
  <si>
    <t>Burke 93
Burdon 1 p93</t>
  </si>
  <si>
    <t>Tally source not certain after perusal of main sources per F. P. Lock, Edmund Burke, Volume I: 1730-1784, Ch 5, DOI: 10.1093/acprof:oso/9780199226634.001.0001, Link: https://oxford-universitypressscholarship-com.ezp-prod1.hul.harvard.edu/view/10.1093/acprof:oso/9780199226634.001.0001/acprof-9780199226634-chapter-5
They [logwood cutters settled upon the gulph of Honduras] go always well armed, and are about one thousand five hundred men /Burke 93
To the Hon. Sir William Burnaby ... The Humble Representation and Petition of the Merchants of Kingston ... The 22 vessels of from 50 to 500 tons burden and the 1,500 logwood cutters are anxious to continue the [logwood] trade but the Gov of Yuc has ordered them [loggers] to leave the Rio Honda, New River, Rowley's Bite and other places, /via Burdon 1 p93 /Adm 1/238 [10 Apr 1764]</t>
  </si>
  <si>
    <r>
      <rPr>
        <sz val="9"/>
        <color indexed="8"/>
        <rFont val="Inconsolata Regular Condensed R"/>
      </rPr>
      <t>A 55</t>
    </r>
  </si>
  <si>
    <t>55</t>
  </si>
  <si>
    <t>26 Feb 1763</t>
  </si>
  <si>
    <t>15 Feb 1763</t>
  </si>
  <si>
    <t>MEXICO,3099 f 1135</t>
  </si>
  <si>
    <t>Contreras 68</t>
  </si>
  <si>
    <t>Sum = 300 men in 32 logger companies = 86 log works = 27 sloops, schooners, and some sm boats ≥ 1,000 Pilas</t>
  </si>
  <si>
    <r>
      <rPr>
        <sz val="9"/>
        <color indexed="8"/>
        <rFont val="Inconsolata Regular Condensed R"/>
      </rPr>
      <t>A 56</t>
    </r>
  </si>
  <si>
    <t>56</t>
  </si>
  <si>
    <t>1 Nov 1763</t>
  </si>
  <si>
    <t>Nov 1763</t>
  </si>
  <si>
    <t>12 Mar 1764</t>
  </si>
  <si>
    <t>Honduras fm R Walis to R Hondo</t>
  </si>
  <si>
    <t>MEXICO,3099</t>
  </si>
  <si>
    <t>Calderon 199 no 28</t>
  </si>
  <si>
    <t>REMIREZ DE ESTENOZ A ARRIAGA, EN MERIDA A 12-3-764. "... desde el mes de Abril del año pasado de 1763, se hallaba crecido número de ellos [ingleses] establecidos desde el río de Walis hasta río Hondo, ... (después de 8 meses, que con gran libertad disfrutaban el corte y saca de palo particularmente del expresado Río Hondo, que según noticias que adquirió el Comandante de Bacalar, tenía en él 32 ranchos o cuadrillas de gante, que comopndrían 300 hombres entre blancos y negros, 86 barracas entre grandes y pequeñas, establecidos sobre el río, 27 balandras y goletas, algunos pequeños barcos, y que pasaban de 1.000 entre mayores y menores las pilas de palo) /via Calderon 199 no 28 /MEXICO,3099 -- a 12 mar 1764</t>
  </si>
  <si>
    <r>
      <rPr>
        <sz val="9"/>
        <color indexed="8"/>
        <rFont val="Inconsolata Regular Condensed R"/>
      </rPr>
      <t>A 57</t>
    </r>
  </si>
  <si>
    <t>1 Apr 1764</t>
  </si>
  <si>
    <t>Apr 1764</t>
  </si>
  <si>
    <t>10 Apr 1764</t>
  </si>
  <si>
    <t>ADM 1/238 [10 Apr 1764]</t>
  </si>
  <si>
    <t>In 1764 at least 1,500 cutters were working from Belize, providing regular employment for twenty two vessels from 50 to 500 tons burden. /v Bowett 156 /ADM 1/238</t>
  </si>
  <si>
    <r>
      <rPr>
        <sz val="9"/>
        <color indexed="8"/>
        <rFont val="Inconsolata Regular Condensed R"/>
      </rPr>
      <t>A 58</t>
    </r>
  </si>
  <si>
    <t>58</t>
  </si>
  <si>
    <t>1765</t>
  </si>
  <si>
    <t>15 Jul 1765</t>
  </si>
  <si>
    <t>191</t>
  </si>
  <si>
    <t>Contreras 68 = Florescano y Gil 1976 Discurso sobre la consitución de las provincias de Yucatán y Campeche p214</t>
  </si>
  <si>
    <t>Sum = 81 fragatas + 40 bergantinas + 20 balandras + 50 goletas y bongos / capacidad de 10 hasta las 36 toneladas cada una de las embarcaciones /via Contreras 68</t>
  </si>
  <si>
    <r>
      <rPr>
        <sz val="9"/>
        <color indexed="8"/>
        <rFont val="Inconsolata Regular Condensed R"/>
      </rPr>
      <t>A 59</t>
    </r>
  </si>
  <si>
    <t>59</t>
  </si>
  <si>
    <t>25 Mar 1765</t>
  </si>
  <si>
    <t>Mar–Sep 1765</t>
  </si>
  <si>
    <t>7 Oct 1765</t>
  </si>
  <si>
    <t>401,231</t>
  </si>
  <si>
    <t>feet of Mahogany</t>
  </si>
  <si>
    <t>7,449</t>
  </si>
  <si>
    <t>Tons of Logwood</t>
  </si>
  <si>
    <t>CO 137/62 [7 Oct 1765]</t>
  </si>
  <si>
    <t>Bolland 75 p59</t>
  </si>
  <si>
    <t>It was reported in 1765 that between 25 March and 25 September there was loaded in the Bay '7,449 Tons of Logwood, and 401,231 feet of Mahogany which at £7.10 per Ton for Logwood and ten pence per foot for Mahogany, the Current prices those commoditys bear at present in London, amount to near Seventy three Thousand pounds Sterling.' /v Bolland 75 59 /CO 137/62 [Maud to Littelton 7 Oct 1765]</t>
  </si>
  <si>
    <r>
      <rPr>
        <sz val="9"/>
        <color indexed="8"/>
        <rFont val="Inconsolata Regular Condensed R"/>
      </rPr>
      <t>A 60</t>
    </r>
  </si>
  <si>
    <t>60</t>
  </si>
  <si>
    <t>Mar 1767</t>
  </si>
  <si>
    <t>11 May 1767</t>
  </si>
  <si>
    <t>88</t>
  </si>
  <si>
    <t>New-York Gazette 422 p2</t>
  </si>
  <si>
    <t xml:space="preserve">CHARLES-TOWN, (S. Carolina,) April 13, ... Capt. Dawson, who arrived here last Friday [10 Apr 1767] last from the Bay of Honduras, informs, that he left 70 Sail of English Vessels in that Bay, and 18 more were daily expected from Jamaica; </t>
  </si>
  <si>
    <r>
      <rPr>
        <sz val="9"/>
        <color indexed="8"/>
        <rFont val="Inconsolata Regular Condensed R"/>
      </rPr>
      <t>A 61</t>
    </r>
  </si>
  <si>
    <t>61</t>
  </si>
  <si>
    <t>Jan 1770—1772</t>
  </si>
  <si>
    <t>5,000 t 6,000</t>
  </si>
  <si>
    <t>Tons [Logwood]</t>
  </si>
  <si>
    <r>
      <rPr>
        <sz val="9"/>
        <color indexed="8"/>
        <rFont val="Inconsolata Regular Condensed R"/>
      </rPr>
      <t>A 62</t>
    </r>
  </si>
  <si>
    <t>62</t>
  </si>
  <si>
    <t>1 Apr 1771</t>
  </si>
  <si>
    <t>Apr 1771</t>
  </si>
  <si>
    <t>11 May 1771</t>
  </si>
  <si>
    <t>English men [fit for combat?]</t>
  </si>
  <si>
    <t>Walis</t>
  </si>
  <si>
    <t>Calderon 215 no 64</t>
  </si>
  <si>
    <t>ANTONIO OLIVER A ARRIAGA, EN MERIDA A 11-5-771. "Habiendo recibido antes de ayer con carta del Comandante del Fuerte de Bacalar la noticia de que los ingleses de Walis tiene formado proyecto de invasión por la inmediata costa del Leste con 600 hombres nacionales, y 300 indios mosquitos, destaqué inmediatamente al Teniente Coronel de Ingenieros D. Juan de Dios González ..." /via Calderon 215 no 64 /MEXICO,3099 -- a 11 may 1771</t>
  </si>
  <si>
    <r>
      <rPr>
        <sz val="9"/>
        <color indexed="8"/>
        <rFont val="Inconsolata Regular Condensed R"/>
      </rPr>
      <t>A 63</t>
    </r>
  </si>
  <si>
    <t>63</t>
  </si>
  <si>
    <t>1 Jan 1778</t>
  </si>
  <si>
    <t>Jan—Dec 1778</t>
  </si>
  <si>
    <t>70,000</t>
  </si>
  <si>
    <t>tons [Mahogany]</t>
  </si>
  <si>
    <t>7,000</t>
  </si>
  <si>
    <t>tons [Logwood]</t>
  </si>
  <si>
    <t>1783, February 10th. Robert White to Sec. Townsend. ... gives the following figures for the annual timer trade of the Settlement [Hon] :— Logwood ... ... 7,000 tons. Mahogany ... ... 70,000 tons. /via Burdon 1 p135 /CO 123/2</t>
  </si>
  <si>
    <r>
      <rPr>
        <sz val="9"/>
        <color indexed="8"/>
        <rFont val="Inconsolata Regular Condensed R"/>
      </rPr>
      <t>A 64</t>
    </r>
  </si>
  <si>
    <t>64</t>
  </si>
  <si>
    <t>1 Aug 1779</t>
  </si>
  <si>
    <t>Aug 1779</t>
  </si>
  <si>
    <t>3 Sep 1779</t>
  </si>
  <si>
    <t>3,500</t>
  </si>
  <si>
    <t>St. George's Key, Rivers to 100 t 200 miles inc R Honde, New R, Rowley's Bight, Northern R, Belize R, Chaboon R, Manatee Lagoon</t>
  </si>
  <si>
    <t>CO 137/75 [3 Sep 1779]</t>
  </si>
  <si>
    <t>Bolland 75 65</t>
  </si>
  <si>
    <t>The English Settlers with their Wives Children and Domesticks, live on St. George's Key, where there is an exceeding good Harbour, at present defenceless ... although this Key is the general place of residence of the Settlers, yet they have Plantations which they visit occasionally, where they employ their Slaves in raising Provisions and cutting Logwood - these Plantations excent along the banks of several Rivers, such as Rio-Honde, New-River, Rowley's-Bight, Northern River, Belize-River, Chaboon River and Manatee Lagoon, for 100 Miles and upwards;- the Banks of the Belize in particular are settled above 200 Miles. The number of English on the Bay may amount to five hundred, 200 of which are able to bear arms; their Slaves of different Ages and Sexes to three thousand, of these there may be 500 to be depended on. The Indians who live near the English are so inconsiderable that it is unnecessary to take any notice of them. /v Bolland 75 65 /CO 137/75 [to Dalling, 3 Sep 1779]</t>
  </si>
  <si>
    <r>
      <rPr>
        <sz val="9"/>
        <color indexed="8"/>
        <rFont val="Inconsolata Regular Condensed R"/>
      </rPr>
      <t>A 65</t>
    </r>
  </si>
  <si>
    <t>65</t>
  </si>
  <si>
    <t>28 Aug 1779</t>
  </si>
  <si>
    <t>700</t>
  </si>
  <si>
    <t>Men fit for combat</t>
  </si>
  <si>
    <t>Honduras, St. George’s Key</t>
  </si>
  <si>
    <t>CO 137/75</t>
  </si>
  <si>
    <t>Burdon I p127</t>
  </si>
  <si>
    <t>1779, August 28th. Enclosure in Gov. Dalling to Lord George Germain. Reports conference with two Honduras settlers, Capt. Hoare and Dr. Jackson, ... Contains proposals for an expedition against Bacalar. Guns, arms and 100 Regulars to be sent to St. George's Key and to be reinforced there by some 200 Baymen and 500 slaves, with a detachment of Settlers and Indians fromt he Moskito Shore. /via Burdon 1 p127 /CO 137/75</t>
  </si>
  <si>
    <r>
      <rPr>
        <sz val="9"/>
        <color indexed="8"/>
        <rFont val="Inconsolata Regular Condensed R"/>
      </rPr>
      <t>A 66</t>
    </r>
  </si>
  <si>
    <t>66</t>
  </si>
  <si>
    <t>1 Sep 1779</t>
  </si>
  <si>
    <t>Sep 1779</t>
  </si>
  <si>
    <t>&gt; 730</t>
  </si>
  <si>
    <t>Houses</t>
  </si>
  <si>
    <t>R Nuevo, Cayo Cocinas, R Chevun, R Norte</t>
  </si>
  <si>
    <t>MEXICO,3155</t>
  </si>
  <si>
    <t>Calderon 246</t>
  </si>
  <si>
    <t>Los españoles destruyeron [en río Nuevo] enteramente 17 establecimientos de cortes de palo de tinta, y en ellos 338 casas, ... se destruyé [en Cayo Cocinas] a fuego toda la población [de Cayo Cocinas] compuesta de más de 200 casas, que aunque de madera era de no vulgar arquitectura. ... [en río Chevun, Capitán D. José Urrutia dejó] reducidas a cenizas 134 casas. En fin, al restituirse la expedición a Bacalar se incendiaron de 50 a 60 habitaciones de que se componían 3 ranchos que eran los únicos que los ingleses tenían en el río del Norte; con lo que ha quedado la provincia de Campeche enteramente limpia de enemigos. /via Calderon 246 /MEXICO,3155 [Relación para la Gaceta de las operaciones en Walix durante los meses de octubre y noviembre de 1779]</t>
  </si>
  <si>
    <r>
      <rPr>
        <sz val="9"/>
        <color indexed="8"/>
        <rFont val="Inconsolata Regular Condensed R"/>
      </rPr>
      <t>A 67</t>
    </r>
  </si>
  <si>
    <t>67</t>
  </si>
  <si>
    <t>&gt; 300</t>
  </si>
  <si>
    <t>Cayo Cocina</t>
  </si>
  <si>
    <t>Todos los vecinos de esta población [Cayo Cocina] con más de 300 esclavos, ... /via Calderon 246 /MEXICO,3155 [Relación para la Gaceta de las operaciones en Walix durante los meses de octubre y noviembre de 1779]</t>
  </si>
  <si>
    <r>
      <rPr>
        <sz val="9"/>
        <color indexed="8"/>
        <rFont val="Inconsolata Regular Condensed R"/>
      </rPr>
      <t>A 68</t>
    </r>
  </si>
  <si>
    <t>68</t>
  </si>
  <si>
    <t>15 Sep 1779</t>
  </si>
  <si>
    <t>1 Oct 1779</t>
  </si>
  <si>
    <t>341 t 391</t>
  </si>
  <si>
    <t>St. George's Key</t>
  </si>
  <si>
    <t>Burdon 1 p129</t>
  </si>
  <si>
    <t>1779, October 1st. An account of the Spaniards' landing at and taking of St. George's Key by the subscriber (Edward Felix Hill) who was then ont he place and an inhabitant. On Wednesday September 15th, 1779, ... N. B. There were 101 White People on the Key when it was taken and 40 of Mixed colour. [and c 250 mostly house negroes, since Neg slaves that cut logwood were then up the River Belize]. /via Burdon 1 p129 /CO 137/75</t>
  </si>
  <si>
    <r>
      <rPr>
        <sz val="9"/>
        <color indexed="8"/>
        <rFont val="Inconsolata Regular Condensed R"/>
      </rPr>
      <t>A 69</t>
    </r>
  </si>
  <si>
    <t>69</t>
  </si>
  <si>
    <t>1 Mar 1784</t>
  </si>
  <si>
    <t>Mar 1784—1785</t>
  </si>
  <si>
    <t>8 Sep 1790</t>
  </si>
  <si>
    <t>2,000,000</t>
  </si>
  <si>
    <t>pies superficiales de caoba</t>
  </si>
  <si>
    <t>1,000</t>
  </si>
  <si>
    <t>toneladas de palo de tinta</t>
  </si>
  <si>
    <t>MEXICO,3023 [L. Gálvez a C. Alange, Mérida a 8 sep 1790]</t>
  </si>
  <si>
    <t>Calderon 367</t>
  </si>
  <si>
    <t>“deducido de los mejores cálculos que es posible hacer,” in ESTADO DE LAS EXPORTACIONES BRITANICAS EN BELICE, EN MERIDA A 8-9-790, annexed to MEXICO,3023 item</t>
  </si>
  <si>
    <r>
      <rPr>
        <sz val="9"/>
        <color indexed="8"/>
        <rFont val="Inconsolata Regular Condensed R"/>
      </rPr>
      <t>A 70</t>
    </r>
  </si>
  <si>
    <t>1 Mar 1785</t>
  </si>
  <si>
    <t>Mar 1785—1786</t>
  </si>
  <si>
    <t>2,500,000</t>
  </si>
  <si>
    <t>1,200</t>
  </si>
  <si>
    <r>
      <rPr>
        <sz val="9"/>
        <color indexed="8"/>
        <rFont val="Inconsolata Regular Condensed R"/>
      </rPr>
      <t>A 71</t>
    </r>
  </si>
  <si>
    <t>71</t>
  </si>
  <si>
    <t>1 Mar 1786</t>
  </si>
  <si>
    <t>Mar 1786—1787</t>
  </si>
  <si>
    <t>3,000,000</t>
  </si>
  <si>
    <r>
      <rPr>
        <sz val="9"/>
        <color indexed="8"/>
        <rFont val="Inconsolata Regular Condensed R"/>
      </rPr>
      <t>A 72</t>
    </r>
  </si>
  <si>
    <t>72</t>
  </si>
  <si>
    <t>1 Mar 1787</t>
  </si>
  <si>
    <t>Mar—Oct 1787</t>
  </si>
  <si>
    <r>
      <rPr>
        <sz val="9"/>
        <color indexed="8"/>
        <rFont val="Inconsolata Regular Condensed R"/>
      </rPr>
      <t>A 73</t>
    </r>
  </si>
  <si>
    <t>73</t>
  </si>
  <si>
    <t>Jun 1787</t>
  </si>
  <si>
    <t>15 Jul 1788</t>
  </si>
  <si>
    <t>Mosquito, Honduras</t>
  </si>
  <si>
    <t>Savannah-la-Mar Gazette I 29 p3</t>
  </si>
  <si>
    <t>Savanna-la-Mar-Gazette. TUESDAY, JULY 15, 1788. ... The following is a correct statement of the number of people removed from the Musquito-Shore to the Bay of Honduras: Free men, women, and children 535 / Slaves of different sexes 1673 / Which with the old inhabitants of the Bay, numbering about 1200 / Make a total of 3408</t>
  </si>
  <si>
    <r>
      <rPr>
        <sz val="9"/>
        <color indexed="8"/>
        <rFont val="Inconsolata Regular Condensed R"/>
      </rPr>
      <t>A 74</t>
    </r>
  </si>
  <si>
    <t>74</t>
  </si>
  <si>
    <t>1 Jul 1787</t>
  </si>
  <si>
    <t>Jul 1787</t>
  </si>
  <si>
    <t>2,208</t>
  </si>
  <si>
    <t>Evacuees from Mosquito Shore</t>
  </si>
  <si>
    <t>Mosquito = Moskito, Honduras</t>
  </si>
  <si>
    <t>Savannah-la-Mar Gazette I 29 p3
CO 123/6 [Jul 1787]</t>
  </si>
  <si>
    <t>Burdon 1 p162</t>
  </si>
  <si>
    <t>Savanna-la-Mar-Gazette. TUESDAY, JULY 15, 1788. ... The following is a correct statement of the number of people removed from the Musquito-Shore to the Bay of Honduras: Free men, women, and children 535 / Slaves of different sexes 1673 / Which with the old inhabitants of the Bay, numbering about 1200 / Make a total of 3408
1787, July. Disposal of Moskito Shore Settlers. States that 537 white and free persons and 1,677 slaves from the Moskito Shore have settled in the Bay territory. /via Burdon 1 p162 /CO 123/6</t>
  </si>
  <si>
    <r>
      <rPr>
        <sz val="9"/>
        <color indexed="8"/>
        <rFont val="Inconsolata Regular Condensed R"/>
      </rPr>
      <t>A 75</t>
    </r>
  </si>
  <si>
    <t>75</t>
  </si>
  <si>
    <t>Aug 1787</t>
  </si>
  <si>
    <t>2,250</t>
  </si>
  <si>
    <t>Mosquitos</t>
  </si>
  <si>
    <t>MEXICO,3023 [E. de Grimarest a Sonora, Bacalar a 20 ago 1787]</t>
  </si>
  <si>
    <t>Calderon 233</t>
  </si>
  <si>
    <t>las familias del territorio de Mosquitos, [siendo] el número de éstas y el de sus negros esclavos a 2.250 personas, ... /via Cardona 326 /MEXICO,3023</t>
  </si>
  <si>
    <r>
      <rPr>
        <sz val="9"/>
        <color indexed="8"/>
        <rFont val="Inconsolata Regular Condensed R"/>
      </rPr>
      <t>A 76</t>
    </r>
  </si>
  <si>
    <t>76</t>
  </si>
  <si>
    <t>1 Oct 1787</t>
  </si>
  <si>
    <t>Oct 1787—1788</t>
  </si>
  <si>
    <t>5,271,275</t>
  </si>
  <si>
    <t>1,766</t>
  </si>
  <si>
    <t>“una cuenta exactamente observada,” in ESTADO DE LAS EXPORTACIONES BRITANICAS EN BELICE, EN MERIDA A 8-9-790, annexed to MEXICO,3023 item</t>
  </si>
  <si>
    <r>
      <rPr>
        <sz val="9"/>
        <color indexed="8"/>
        <rFont val="Inconsolata Regular Condensed R"/>
      </rPr>
      <t>A 77</t>
    </r>
  </si>
  <si>
    <t>77</t>
  </si>
  <si>
    <t>Jan—Dec 1788</t>
  </si>
  <si>
    <t>5,500,000</t>
  </si>
  <si>
    <t>pies de caoba</t>
  </si>
  <si>
    <t>2,000</t>
  </si>
  <si>
    <t>MEXICO,3108 [L. Gálvez a A. Valdés, Mérida a 8 oct 1789]</t>
  </si>
  <si>
    <t>Calderon 361</t>
  </si>
  <si>
    <t>El año pasado de [17]88 ... salieron para Jamaica y Europa como 50 embarcaciones mayores de 150 toneladas, y como 40 menores, cargadas todas con cinco millones y medio de pies de caoba (cada pie de caoba es un pedazo de madera de un pie de largo, otro de ancho y una pulgada de profundidad) y cerca de 2.000 toneladas de palo de tinte. /via Calderon 361 /MEXICO,3108 [L. Gálvez a A. Valdés, Mérida a 8 oct 1789]</t>
  </si>
  <si>
    <r>
      <rPr>
        <sz val="9"/>
        <color indexed="8"/>
        <rFont val="Inconsolata Regular Condensed R"/>
      </rPr>
      <t>A 78</t>
    </r>
  </si>
  <si>
    <t>78</t>
  </si>
  <si>
    <t>1 Oct 1788</t>
  </si>
  <si>
    <t>Oct 1788—1789</t>
  </si>
  <si>
    <t>6,054,215</t>
  </si>
  <si>
    <t>2,462</t>
  </si>
  <si>
    <r>
      <rPr>
        <sz val="9"/>
        <color indexed="8"/>
        <rFont val="Inconsolata Regular Condensed R"/>
      </rPr>
      <t>A 79</t>
    </r>
  </si>
  <si>
    <t>79</t>
  </si>
  <si>
    <t>Jan—Dec 1789</t>
  </si>
  <si>
    <t>1 May 1790</t>
  </si>
  <si>
    <t>6,200,000</t>
  </si>
  <si>
    <t>EXTRACTO DEL DIARIO DE LLOBET EN BACALAR A 1-5-790. ... La caoba en el año pasado de [17]89 me aseguran ascendió su extracción dirigida a Jamaica y Europa a 6.200.000 pies ... y que en este año de [17]90 llevan ya remitidos a los mismos destinos 2.647.000. No comercian con otra nación que con la suya, pero no con sus colonos americanos, pues no quieren trato ni comunicación con ellos. /via Calderon 367</t>
  </si>
  <si>
    <r>
      <rPr>
        <sz val="9"/>
        <color indexed="8"/>
        <rFont val="Inconsolata Regular Condensed R"/>
      </rPr>
      <t>A 80</t>
    </r>
  </si>
  <si>
    <t>80</t>
  </si>
  <si>
    <t>1 Sep 1789</t>
  </si>
  <si>
    <t>Sep 1789</t>
  </si>
  <si>
    <t>3,200</t>
  </si>
  <si>
    <t>Residents</t>
  </si>
  <si>
    <t>Sibún, Walix, R Norte, R Nuevo, R Corozal, Ensenada de la Viuda, R Hondo</t>
  </si>
  <si>
    <t>MEXICO,3106 [L. Gálvez a A. Valdés, Mérida a 8 oct 1789]</t>
  </si>
  <si>
    <t>Calderon 360 no 6</t>
  </si>
  <si>
    <t>El "Informe" que me ha dado D. Juan Bautista Gual ... es el siguiente: El número de almas en los establecimientos ingleses que acabo de visitar, asciende sobre muy corta diferencia a 3,200, siendo como la quinta parte de ingleses, las tres quintas de negros, y los restantes de mulatos, mestizos y demás castas. Los cortadores o sujetos que son dueños de cortes llegan a 66; a saber: 7 en el Sibún, 38 en el Walix, 1 en Río Norte, 19 en Río Nuevo, inclusos el del Corozal, y el de la Ensenada de la Viuda, y 1 en Río Hondo. Los negros, exceptuando un número muy corto de libres, son todos los demás esclavos. El principal establecimiento es el de la boca de Walix, en donde habitan cerca de 2.000 almas, y allí es el lugar de comercio, de que se provee todo de los establecimientos; pero con el motivo de haber bajado mucho el precio de la caoba y el palo de tinte que son los renglones activos de comercio, padecen una grande inopia al presente de víveres, y ropas; de manera que sólo vi cinco tiendas mestizas, cuyo general valor, aun estimando los géneros en el subido precio a que los venden, ascenderá a 8.000 pesos fuertes; sin que haya otros depósitos, ni almacenes que las referidas tiendas./via Calderon 360 no 6 /MEXICO,3106 [L. Gálvez a A. Valdés, Mérida a 8 oct 1789]</t>
  </si>
  <si>
    <r>
      <rPr>
        <sz val="9"/>
        <color indexed="8"/>
        <rFont val="Inconsolata Regular Condensed R"/>
      </rPr>
      <t>A 81</t>
    </r>
  </si>
  <si>
    <t>81</t>
  </si>
  <si>
    <t>1 Oct 1789</t>
  </si>
  <si>
    <t>Oct 1789—10 Apr 1790</t>
  </si>
  <si>
    <t>1,897,000</t>
  </si>
  <si>
    <t>940</t>
  </si>
  <si>
    <r>
      <rPr>
        <sz val="9"/>
        <color indexed="8"/>
        <rFont val="Inconsolata Regular Condensed R"/>
      </rPr>
      <t>A 82</t>
    </r>
  </si>
  <si>
    <t>82</t>
  </si>
  <si>
    <t>Aug 1790</t>
  </si>
  <si>
    <t>2,997</t>
  </si>
  <si>
    <t>R Subún, Monkey Creek, R Walis, Salt Creek, Midwinters Lagoon, R Norte, Rowleys Bight, R Nuevo, Laguna Grande o del Tipú</t>
  </si>
  <si>
    <t>Calderon 365 no 14</t>
  </si>
  <si>
    <t>RELACION GENERAL DE LOS HABITANTES BRITANICOS. "...Resumen de la Totalidad. Río Subún, Monkey Creek y su Estero: A) Personas libres: ... total 31. B) Esclavos: ... total 141 ... Río de Walis y su Brazo: A) Personas libres ... total 516. B) Esclavos: ... total 1.273. ... Salt Creek, Midwinters Lagoon, Río Norte, Rowleys Bight, Río Nuevo y Laguna Grande o del Tipú: A) Personas libres: ... total 215. B) Esclavos: ... total 821. ... Totales generales: A) Personas libres: 384 hombres, 222 mujeres, 156 niños: total 762. B) Esclavos: 1.256 hombres, 554 mujeres, 413 niños: total, 2.235. ... /via Calderon 365 /MEXICO,3023
EXTRACTO DEL DIARIO DE LLOBET EN BACALAR A 1-5-790. ... El principal establecimiento se halla sobre las dos márgene en la boca del Río Walix compuesto sin plazas, calles, buen orden, ni simetría, de 138 entre casas y chozas. Las 102 son construídas de cuartones bien escuadreados (toda su armadura) y con tablas de pino forman paredes, techos, suelos, y apartamientos. ... Los dueños de corte son en todos 97... Todos éstos por tiempos abastecen sus ranchos conduciendo Pipanes o Cayucos a los ríos Sibún y Valix, harina, vino, aguardiente, carne y puerco salado, y a los demás ríos en Balandras o Goletas sujetos a la infinita lentitud de solos dos remos que las van llevando contra corriente; ... Los otros ranchos no son de cortadores, sus dueños son unos infelices que acomodados a una vida ociosa se mantienen únicamente con plátanos, macales, yuca y otras raíces. ... Hay cuatro tiendas que en ellas se encuentra loza ordinaria, galletas, pólvora, perdigones, bretañas, sarazas bastas, carne salada y otras menudencias, como navajas, agujas, candados, etc. El total valor de las cuatro juzgo será el de 5 a 6.000 pesos. /via Calderon 366 /MEXICO,3023</t>
  </si>
  <si>
    <r>
      <rPr>
        <sz val="9"/>
        <color indexed="8"/>
        <rFont val="Inconsolata Regular Condensed R"/>
      </rPr>
      <t>A 83</t>
    </r>
  </si>
  <si>
    <t>83</t>
  </si>
  <si>
    <t>1 Jan 1791</t>
  </si>
  <si>
    <t>Jan—Dec 1791</t>
  </si>
  <si>
    <t>25 Jul 1792</t>
  </si>
  <si>
    <t>3,908,000</t>
  </si>
  <si>
    <t>1,392</t>
  </si>
  <si>
    <t>toneladas de palo de Campeche y de mora</t>
  </si>
  <si>
    <t>MEXICO,3025 [S. Bargas a C. Alange, Mérida a 7 dic 1792]</t>
  </si>
  <si>
    <t>Calderon 393</t>
  </si>
  <si>
    <t>INFORME DE GUAL EN BACALAR A 25-7-792. [H]e deducido, que en el año próximo pasado [1791] salieron de los establecimientos para Inglaterra, y un pequeño número para Jamaica, 49 embarcaciones con 3.908.000 pies de caoba ... y 1.392 toneladas de palo de Campeche y de mora; desde 1 de enero hasta 15 de abril de este año [1792] 33 embarcaciones con 2.594.000 pies de caoba, y 810 toneladas de palo de Campeche y mora; ... /Calderon 393 /MEXICO,3025</t>
  </si>
  <si>
    <r>
      <rPr>
        <sz val="9"/>
        <color indexed="8"/>
        <rFont val="Inconsolata Regular Condensed R"/>
      </rPr>
      <t>A 84</t>
    </r>
  </si>
  <si>
    <t>84</t>
  </si>
  <si>
    <t>Loan</t>
  </si>
  <si>
    <t>1 Dec 1791</t>
  </si>
  <si>
    <t>For expenses incurred in taking 217 French Neg at English Caye to Jamaica</t>
  </si>
  <si>
    <t>MM A1 [2 Apr, 7 Jun 1794]
MM A2 [19 Aug 1796]
MM C [25 Feb 1817]</t>
  </si>
  <si>
    <t>Burdon 1 209, 221
Burdon 2 193</t>
  </si>
  <si>
    <t>20 percent dividend may have been ad hoc, since on 19 Aug 1796 Magistrates resolved to make a grant &lt; [J?] £110 to subscribers of loan</t>
  </si>
  <si>
    <r>
      <rPr>
        <sz val="9"/>
        <color indexed="8"/>
        <rFont val="Inconsolata Regular Condensed R"/>
      </rPr>
      <t>A 85</t>
    </r>
  </si>
  <si>
    <t>85</t>
  </si>
  <si>
    <t>1 Jul 1792</t>
  </si>
  <si>
    <t>Jul 1792</t>
  </si>
  <si>
    <t>&lt; 12.000</t>
  </si>
  <si>
    <t>interés de tiendas en la boca del Valis, en pesos fuertes</t>
  </si>
  <si>
    <t>Calderon 394</t>
  </si>
  <si>
    <t>INFORME DE GUAL EN BACALAR A 25-7-792. En la población de la boca del Valis que es la principal, sólo había 5 que pudieran llamarse tiendas, y dudo que el total interés de ellas ascienda a 12.000 pesos fuertes. Los efectos según buenos informes se reducían a alguna loza (pero no vajillas completas), caldos, lienzos, hierros de campo, y otras frioleras, para el uso y trabajo de los habitantes, ... /via Calderon 394 /MEXICO,3025</t>
  </si>
  <si>
    <r>
      <rPr>
        <sz val="9"/>
        <color indexed="8"/>
        <rFont val="Inconsolata Regular Condensed R"/>
      </rPr>
      <t>A 86</t>
    </r>
  </si>
  <si>
    <t>86</t>
  </si>
  <si>
    <t>22 Jan 1798</t>
  </si>
  <si>
    <t>£200</t>
  </si>
  <si>
    <t>Superintendent</t>
  </si>
  <si>
    <t>MM A2 [22 Jan 1798]</t>
  </si>
  <si>
    <t>Burdon 1 243</t>
  </si>
  <si>
    <t>Loan details not given in MM A2 /Burdon 1</t>
  </si>
  <si>
    <r>
      <rPr>
        <sz val="9"/>
        <color indexed="8"/>
        <rFont val="Inconsolata Regular Condensed R"/>
      </rPr>
      <t>A 87</t>
    </r>
  </si>
  <si>
    <t>87</t>
  </si>
  <si>
    <t>21 Jul 1798</t>
  </si>
  <si>
    <t>For the cost of equipping gun boats</t>
  </si>
  <si>
    <t>MM A2 [21 Jul 1798]</t>
  </si>
  <si>
    <t>Burdon 1 248</t>
  </si>
  <si>
    <t>In view of the low state of Public Funds, to be repaid when funds should be available</t>
  </si>
  <si>
    <r>
      <rPr>
        <sz val="9"/>
        <color indexed="8"/>
        <rFont val="Inconsolata Regular Condensed R"/>
      </rPr>
      <t>A 88</t>
    </r>
  </si>
  <si>
    <t>1 Jan 1802</t>
  </si>
  <si>
    <t>Jan—Dec 1802</t>
  </si>
  <si>
    <t>3 Dec 1803</t>
  </si>
  <si>
    <t>&gt; 12,000</t>
  </si>
  <si>
    <t>tons of shipping employed in Hon—GB trade</t>
  </si>
  <si>
    <t>18,000 t 20,000</t>
  </si>
  <si>
    <t>£ income to Hon fm Mahorany</t>
  </si>
  <si>
    <t>ML B [3 Feb 1803]</t>
  </si>
  <si>
    <t>Burdon 2 63</t>
  </si>
  <si>
    <t>Magistrates to Col Barrow. ... Pointing out that the value of the cargoes [of two ships, some of whose crews recently impressed by Capt Cotterell of HMS Stork] amouns to £20,000 and that the duty payable on the Mahogany on board is over £1,500: that at a moderate estimate the annual revenue from that single article is between £18,000 and £20,000, and that the quantities of British articles consumed and the shipping employed upward of 12,000 tons,—and the 2500 seamen to whom the trade gives employment ... /via Burdon 2 /ML B</t>
  </si>
  <si>
    <r>
      <rPr>
        <sz val="9"/>
        <color indexed="8"/>
        <rFont val="Inconsolata Regular Condensed R"/>
      </rPr>
      <t>A 89</t>
    </r>
  </si>
  <si>
    <t>89</t>
  </si>
  <si>
    <t>1 Nov 1805</t>
  </si>
  <si>
    <t>Nov 1805</t>
  </si>
  <si>
    <t>5 Feb 1806</t>
  </si>
  <si>
    <t>6,000</t>
  </si>
  <si>
    <t>ML C [5 Feb 1806]</t>
  </si>
  <si>
    <t>5 Feb 1806 Agent in Lon to Magistrates.  Has reported population of Settlement to Board of Trade to be: White Population 150, People of Colour and free Negroes 1050, Men Slaves 3500, Women and Children Slaves 1300, [Total] 6000 /v Burdon 2 /ML C</t>
  </si>
  <si>
    <r>
      <rPr>
        <sz val="9"/>
        <color indexed="8"/>
        <rFont val="Inconsolata Regular Condensed R"/>
      </rPr>
      <t>A 90</t>
    </r>
  </si>
  <si>
    <t>90</t>
  </si>
  <si>
    <t>Fin</t>
  </si>
  <si>
    <t>21 Mar 1808</t>
  </si>
  <si>
    <t>Mar 1808–09</t>
  </si>
  <si>
    <t>9 May 1808</t>
  </si>
  <si>
    <t>2,800</t>
  </si>
  <si>
    <t>J £ in expences</t>
  </si>
  <si>
    <t>MM B [9 May 1808]</t>
  </si>
  <si>
    <t>Burdon 2 118</t>
  </si>
  <si>
    <t>9 May 1808 Mag Mtg. Supposed Expenses for 1808. Public Office Accts Annually £600, Gun Boats repairs and ware and tare £1,200, Repairs of Public Bldgs £750, Ballast to be hove on the Public Ground and Bridge £100, Incidental for humane and charitable purposes £150, [Total] £2800 Jamaica Currency. /v Burdon 2 /MM B</t>
  </si>
  <si>
    <r>
      <rPr>
        <sz val="9"/>
        <color indexed="8"/>
        <rFont val="Inconsolata Regular Condensed R"/>
      </rPr>
      <t>A 91</t>
    </r>
  </si>
  <si>
    <t>91</t>
  </si>
  <si>
    <t>12 Aug 1812</t>
  </si>
  <si>
    <t>£700</t>
  </si>
  <si>
    <t>For the cost of repairing gun carriages, building new platforms, furnaces for heating of shot at Fort George and two Forts south of Belize Town</t>
  </si>
  <si>
    <t>MM B [12 Aug 1812]</t>
  </si>
  <si>
    <t>Burdon 2 156</t>
  </si>
  <si>
    <t>For term not less than twelve months</t>
  </si>
  <si>
    <r>
      <rPr>
        <sz val="9"/>
        <color indexed="8"/>
        <rFont val="Inconsolata Regular Condensed R"/>
      </rPr>
      <t>A 92</t>
    </r>
  </si>
  <si>
    <t>92</t>
  </si>
  <si>
    <t>6 Aug 1814</t>
  </si>
  <si>
    <t>£3,000</t>
  </si>
  <si>
    <t>For provision of a House at Belize Town for residence of HM Sup Mjr George Arthur</t>
  </si>
  <si>
    <t>MM B [6, 25 Aug 1814]</t>
  </si>
  <si>
    <t>Burdon 2 169</t>
  </si>
  <si>
    <r>
      <rPr>
        <sz val="9"/>
        <color indexed="8"/>
        <rFont val="Inconsolata Regular Condensed R"/>
      </rPr>
      <t>A 93</t>
    </r>
  </si>
  <si>
    <t>93</t>
  </si>
  <si>
    <t>Jan 1815</t>
  </si>
  <si>
    <t>10,000</t>
  </si>
  <si>
    <t>Pounds debt</t>
  </si>
  <si>
    <t>MM B [9 Jan 1815]</t>
  </si>
  <si>
    <t>Burdon 2 174</t>
  </si>
  <si>
    <t>6 Jan 1815 Sup to Pub Mtg. “... a Debt has been contracted to the Amount of nearly 10,000 Pounds, which in honour the Public is bound to liquidate ...” /v Burdon 2 /MM B</t>
  </si>
  <si>
    <t>T Trade</t>
  </si>
  <si>
    <t>Series T 0—300 / Trade.</t>
  </si>
  <si>
    <t>T Trade - Series T 0—300 _ Trad</t>
  </si>
  <si>
    <t>YR</t>
  </si>
  <si>
    <t>LOG T ENG F ALL</t>
  </si>
  <si>
    <t>Q</t>
  </si>
  <si>
    <t>LOG T JAM F ALL</t>
  </si>
  <si>
    <t>LOG T BOS F ALL</t>
  </si>
  <si>
    <t>LOG T NYC F ALL</t>
  </si>
  <si>
    <t>ALL T ENG F SWI</t>
  </si>
  <si>
    <t>LOG T ENG F SWI</t>
  </si>
  <si>
    <t>MAH T ENG F SWI</t>
  </si>
  <si>
    <t>ALL T ENG F HON</t>
  </si>
  <si>
    <t>LOG T ENG F HON</t>
  </si>
  <si>
    <t>MAH T ENG F HON</t>
  </si>
  <si>
    <t>ALL T ENG F MOS</t>
  </si>
  <si>
    <t>LOG T ENG F MOS</t>
  </si>
  <si>
    <t>MAH T ENG F MOS</t>
  </si>
  <si>
    <t>ALL T SCOT F HON</t>
  </si>
  <si>
    <t>LOG T SCOT F HON</t>
  </si>
  <si>
    <t>MAH T SCOT F HON</t>
  </si>
  <si>
    <t>ALL T GB F FWI</t>
  </si>
  <si>
    <t>LOG T GB F FWI</t>
  </si>
  <si>
    <t>MAH T GB F FWI</t>
  </si>
  <si>
    <t>ALL T GB F BWI</t>
  </si>
  <si>
    <t>LOG T GB F BWI</t>
  </si>
  <si>
    <t>MAH T GB F BWI</t>
  </si>
  <si>
    <t>ALL T GB F HON</t>
  </si>
  <si>
    <t>LOG T GB F HON</t>
  </si>
  <si>
    <t>MAH T GB F HON</t>
  </si>
  <si>
    <t>ALL T HON F ALL</t>
  </si>
  <si>
    <t>ALL T ALL F HON</t>
  </si>
  <si>
    <t>ALL T ALL F HON REEXP</t>
  </si>
  <si>
    <t>ALL T HON F GB</t>
  </si>
  <si>
    <t>T 0</t>
  </si>
  <si>
    <t>T 1</t>
  </si>
  <si>
    <t>CO 1/43 f 59 [f Jam]</t>
  </si>
  <si>
    <t>T 2</t>
  </si>
  <si>
    <t>T 3</t>
  </si>
  <si>
    <t>T 4</t>
  </si>
  <si>
    <t>T 5</t>
  </si>
  <si>
    <t>T 6</t>
  </si>
  <si>
    <t>T 7</t>
  </si>
  <si>
    <t>T 8</t>
  </si>
  <si>
    <t>T 9</t>
  </si>
  <si>
    <t>T 10</t>
  </si>
  <si>
    <t>T 11</t>
  </si>
  <si>
    <t>T 12</t>
  </si>
  <si>
    <t>CO 142/13 [f Jam]</t>
  </si>
  <si>
    <t>T 13</t>
  </si>
  <si>
    <t>CO 142/13</t>
  </si>
  <si>
    <t>T 14</t>
  </si>
  <si>
    <t>T 15</t>
  </si>
  <si>
    <t>T 16</t>
  </si>
  <si>
    <t>T 17</t>
  </si>
  <si>
    <t>T 18</t>
  </si>
  <si>
    <t>T 19</t>
  </si>
  <si>
    <t>T 20</t>
  </si>
  <si>
    <t>T 21</t>
  </si>
  <si>
    <t>T 22</t>
  </si>
  <si>
    <t>T 23</t>
  </si>
  <si>
    <t>T 24</t>
  </si>
  <si>
    <t>T 25</t>
  </si>
  <si>
    <t>T 26</t>
  </si>
  <si>
    <t>T 27</t>
  </si>
  <si>
    <t>CUST 3/81</t>
  </si>
  <si>
    <t>T 28</t>
  </si>
  <si>
    <t>CUST 3/1</t>
  </si>
  <si>
    <t>T 29</t>
  </si>
  <si>
    <t>CUST 3/3</t>
  </si>
  <si>
    <t>T 30</t>
  </si>
  <si>
    <t>CUST 3/4</t>
  </si>
  <si>
    <t>T 31</t>
  </si>
  <si>
    <t>CUST 3/5</t>
  </si>
  <si>
    <t>T 32</t>
  </si>
  <si>
    <t>CUST 3/6</t>
  </si>
  <si>
    <t>T 33</t>
  </si>
  <si>
    <t>CUST 3/7</t>
  </si>
  <si>
    <t>T 34</t>
  </si>
  <si>
    <t>CUST 3/8</t>
  </si>
  <si>
    <t>T 35</t>
  </si>
  <si>
    <t>T 36</t>
  </si>
  <si>
    <t>CUST 3/9</t>
  </si>
  <si>
    <t>T 37</t>
  </si>
  <si>
    <t>CUST 3/10</t>
  </si>
  <si>
    <t>T 38</t>
  </si>
  <si>
    <t>CUST 3/11</t>
  </si>
  <si>
    <t>T 39</t>
  </si>
  <si>
    <t>CUST 3/12</t>
  </si>
  <si>
    <t>CO 142/14</t>
  </si>
  <si>
    <t>T 40</t>
  </si>
  <si>
    <t>CUST 3/13</t>
  </si>
  <si>
    <t>T 41</t>
  </si>
  <si>
    <t>CUST 3/14</t>
  </si>
  <si>
    <t>T 42</t>
  </si>
  <si>
    <t>T 43</t>
  </si>
  <si>
    <t>CUST 3/15</t>
  </si>
  <si>
    <t>£‎	0.00</t>
  </si>
  <si>
    <t>T 44</t>
  </si>
  <si>
    <t>CUST 3/16</t>
  </si>
  <si>
    <t>CO 5/848</t>
  </si>
  <si>
    <t>T 45</t>
  </si>
  <si>
    <t>CUST 3/17</t>
  </si>
  <si>
    <t>CO 5/1222</t>
  </si>
  <si>
    <t>T 46</t>
  </si>
  <si>
    <t>CUST 3/18</t>
  </si>
  <si>
    <t>T 47</t>
  </si>
  <si>
    <t>CUST 3/19</t>
  </si>
  <si>
    <t>T 48</t>
  </si>
  <si>
    <t>CUST 3/20</t>
  </si>
  <si>
    <t>T 49</t>
  </si>
  <si>
    <t>CUST 3/21</t>
  </si>
  <si>
    <t>T 50</t>
  </si>
  <si>
    <t>CUST 3/22</t>
  </si>
  <si>
    <t>T 51</t>
  </si>
  <si>
    <t>CUST 3/23</t>
  </si>
  <si>
    <t>T 52</t>
  </si>
  <si>
    <t>CUST 3/24</t>
  </si>
  <si>
    <t>CO 5/1222-3</t>
  </si>
  <si>
    <t>T 53</t>
  </si>
  <si>
    <t>CUST 3/25</t>
  </si>
  <si>
    <t>CO 5/1223</t>
  </si>
  <si>
    <t>T 54</t>
  </si>
  <si>
    <t>CUST 3/26</t>
  </si>
  <si>
    <t>T 55</t>
  </si>
  <si>
    <t>CUST 3/27</t>
  </si>
  <si>
    <t>T 56</t>
  </si>
  <si>
    <t>CUST 3/28B</t>
  </si>
  <si>
    <t>£‎	45,902.43</t>
  </si>
  <si>
    <t>£‎	6,810.34</t>
  </si>
  <si>
    <t>T 57</t>
  </si>
  <si>
    <t>CUST 3/82</t>
  </si>
  <si>
    <t>CO 142/15</t>
  </si>
  <si>
    <t>£‎	42,050.53</t>
  </si>
  <si>
    <t>T 58</t>
  </si>
  <si>
    <t>T 59</t>
  </si>
  <si>
    <t>CUST 3/29</t>
  </si>
  <si>
    <t>T 60</t>
  </si>
  <si>
    <t>CUST 3/30</t>
  </si>
  <si>
    <t>£‎	125,956.78</t>
  </si>
  <si>
    <t>£‎	2,004.00</t>
  </si>
  <si>
    <t>T 61</t>
  </si>
  <si>
    <t>CUST 3/31</t>
  </si>
  <si>
    <t>£‎	147,958.80</t>
  </si>
  <si>
    <t>£‎	2,520.00</t>
  </si>
  <si>
    <t>T 62</t>
  </si>
  <si>
    <t>CUST 3/32</t>
  </si>
  <si>
    <t>£‎	51,543.42</t>
  </si>
  <si>
    <t>£‎	406.28</t>
  </si>
  <si>
    <t>T 63</t>
  </si>
  <si>
    <t>CUST 3/33</t>
  </si>
  <si>
    <t>£‎	11,608.89</t>
  </si>
  <si>
    <t>£‎	5,541.60</t>
  </si>
  <si>
    <t>T 64</t>
  </si>
  <si>
    <t>CUST 3/34</t>
  </si>
  <si>
    <t>£‎	25,629.12</t>
  </si>
  <si>
    <t>T 65</t>
  </si>
  <si>
    <t>CUST 3/35</t>
  </si>
  <si>
    <t>£‎	16,989.78</t>
  </si>
  <si>
    <t>£‎	1,153.72</t>
  </si>
  <si>
    <t>T 66</t>
  </si>
  <si>
    <t>CUST 3/36</t>
  </si>
  <si>
    <t>£‎	4,037.76</t>
  </si>
  <si>
    <t>T 67</t>
  </si>
  <si>
    <t>CUST 3/37</t>
  </si>
  <si>
    <t>£‎	1,695.56</t>
  </si>
  <si>
    <t>£‎	720.00</t>
  </si>
  <si>
    <t>T 68</t>
  </si>
  <si>
    <t>CUST 3/38</t>
  </si>
  <si>
    <t>£‎	3,432.50</t>
  </si>
  <si>
    <t>T 69</t>
  </si>
  <si>
    <t>CUST 3/39</t>
  </si>
  <si>
    <t>£‎	62,914.55</t>
  </si>
  <si>
    <t>£‎	60.00</t>
  </si>
  <si>
    <t>T 70</t>
  </si>
  <si>
    <t>CUST 3/40</t>
  </si>
  <si>
    <t>£‎	202.44</t>
  </si>
  <si>
    <t>T 71</t>
  </si>
  <si>
    <t>CUST 3/41</t>
  </si>
  <si>
    <t>£‎	2,519.15</t>
  </si>
  <si>
    <t>T 72</t>
  </si>
  <si>
    <t>CUST 3/42</t>
  </si>
  <si>
    <t>T 73</t>
  </si>
  <si>
    <t>CUST 3/43</t>
  </si>
  <si>
    <t>T 74</t>
  </si>
  <si>
    <t>CUST 3/44</t>
  </si>
  <si>
    <t>T 75</t>
  </si>
  <si>
    <t>CUST 3/45</t>
  </si>
  <si>
    <t>T 76</t>
  </si>
  <si>
    <t>CUST 3/46</t>
  </si>
  <si>
    <t>T 77</t>
  </si>
  <si>
    <t>CUST 3/47</t>
  </si>
  <si>
    <t>T 78</t>
  </si>
  <si>
    <t>CUST 3/48</t>
  </si>
  <si>
    <t>T 79</t>
  </si>
  <si>
    <t>CUST 3/49</t>
  </si>
  <si>
    <t>T 80</t>
  </si>
  <si>
    <t>CUST 3/50</t>
  </si>
  <si>
    <t>T 81</t>
  </si>
  <si>
    <t>CUST 3/51</t>
  </si>
  <si>
    <t>T 82</t>
  </si>
  <si>
    <t>CUST 3/52</t>
  </si>
  <si>
    <t>CO 5/849</t>
  </si>
  <si>
    <t>T 83</t>
  </si>
  <si>
    <t>CUST 3/53</t>
  </si>
  <si>
    <t>T 84</t>
  </si>
  <si>
    <t>CUST 3/54</t>
  </si>
  <si>
    <t>T 85</t>
  </si>
  <si>
    <t>CUST 3/55</t>
  </si>
  <si>
    <t>T 86</t>
  </si>
  <si>
    <t>CUST 3/56</t>
  </si>
  <si>
    <t>T 87</t>
  </si>
  <si>
    <t>CUST 3/57</t>
  </si>
  <si>
    <t>T 88</t>
  </si>
  <si>
    <t>CUST 3/58</t>
  </si>
  <si>
    <t>T 89</t>
  </si>
  <si>
    <t>CUST 3/59</t>
  </si>
  <si>
    <t>T 90</t>
  </si>
  <si>
    <t>CUST 3/60</t>
  </si>
  <si>
    <t>T 91</t>
  </si>
  <si>
    <t>CUST 3/61</t>
  </si>
  <si>
    <t>T 92</t>
  </si>
  <si>
    <t>CUST 3/62</t>
  </si>
  <si>
    <t>CO 5/850</t>
  </si>
  <si>
    <t>T 93</t>
  </si>
  <si>
    <t>CUST 3/63</t>
  </si>
  <si>
    <t>T 94</t>
  </si>
  <si>
    <t>CUST 3/64</t>
  </si>
  <si>
    <t>£‎	9,398.56</t>
  </si>
  <si>
    <t>£‎	3,714.00</t>
  </si>
  <si>
    <t>T 95</t>
  </si>
  <si>
    <t>CUST 3/65</t>
  </si>
  <si>
    <t>£‎	11,874.28</t>
  </si>
  <si>
    <t>£‎	8,220.00</t>
  </si>
  <si>
    <t>T 96</t>
  </si>
  <si>
    <t>CUST 3/66</t>
  </si>
  <si>
    <t>T 97</t>
  </si>
  <si>
    <t>CUST 3/67</t>
  </si>
  <si>
    <t>£‎	15,216.73</t>
  </si>
  <si>
    <t>£‎	13,838.78</t>
  </si>
  <si>
    <t>T 98</t>
  </si>
  <si>
    <t>CUST 3/68</t>
  </si>
  <si>
    <t>T 99</t>
  </si>
  <si>
    <t>CUST 3/69</t>
  </si>
  <si>
    <t>T 100</t>
  </si>
  <si>
    <t>CUST 3/70</t>
  </si>
  <si>
    <t>£‎	79,409.53</t>
  </si>
  <si>
    <t>£‎	67,320.00</t>
  </si>
  <si>
    <t>T 101</t>
  </si>
  <si>
    <t>CUST 3/71</t>
  </si>
  <si>
    <t>CUST 14/1B</t>
  </si>
  <si>
    <t>T 102</t>
  </si>
  <si>
    <t>CUST 3/72</t>
  </si>
  <si>
    <t>CUST 17/1</t>
  </si>
  <si>
    <t>T 103</t>
  </si>
  <si>
    <t>CUST 3/73</t>
  </si>
  <si>
    <t>CUST 17/2</t>
  </si>
  <si>
    <t>T 104</t>
  </si>
  <si>
    <t>CUST 3/74</t>
  </si>
  <si>
    <t>CUST 17/3</t>
  </si>
  <si>
    <t>T 105</t>
  </si>
  <si>
    <t>CUST 3/75</t>
  </si>
  <si>
    <t>CUST 14/2</t>
  </si>
  <si>
    <t>CUST 17/4</t>
  </si>
  <si>
    <t>T 106</t>
  </si>
  <si>
    <t>CUST 3/76</t>
  </si>
  <si>
    <t>T 107</t>
  </si>
  <si>
    <t>CUST 3/77</t>
  </si>
  <si>
    <t>CUST 17/5</t>
  </si>
  <si>
    <t>T 108</t>
  </si>
  <si>
    <t>CUST 3/78</t>
  </si>
  <si>
    <t>T 109</t>
  </si>
  <si>
    <t>CUST 3/79</t>
  </si>
  <si>
    <t>CUST 17/6</t>
  </si>
  <si>
    <t>T 110</t>
  </si>
  <si>
    <t>CUST 3/80</t>
  </si>
  <si>
    <t>T 111</t>
  </si>
  <si>
    <t>CUST 17/7</t>
  </si>
  <si>
    <t>T 112</t>
  </si>
  <si>
    <t>T 113</t>
  </si>
  <si>
    <t>CUST 17/8</t>
  </si>
  <si>
    <t>CUST 14/4</t>
  </si>
  <si>
    <t>T 114</t>
  </si>
  <si>
    <t>T 115</t>
  </si>
  <si>
    <t>CUST 17/9</t>
  </si>
  <si>
    <t>CUST 14/5</t>
  </si>
  <si>
    <t>T 116</t>
  </si>
  <si>
    <t>T 117</t>
  </si>
  <si>
    <t>CUST 17/10</t>
  </si>
  <si>
    <t>CUST 14/6</t>
  </si>
  <si>
    <t>T 118</t>
  </si>
  <si>
    <t>CUST 14/7</t>
  </si>
  <si>
    <t>T 119</t>
  </si>
  <si>
    <t>CUST 17/11</t>
  </si>
  <si>
    <t>CUST 14/8</t>
  </si>
  <si>
    <t>T 120</t>
  </si>
  <si>
    <t>CUST 17/12</t>
  </si>
  <si>
    <t>CUST 14/9</t>
  </si>
  <si>
    <t>T 121</t>
  </si>
  <si>
    <t>CUST 14/10</t>
  </si>
  <si>
    <t>CUST 17/13</t>
  </si>
  <si>
    <t>T 122</t>
  </si>
  <si>
    <t>CUST 14/11</t>
  </si>
  <si>
    <t>CUST 17/14</t>
  </si>
  <si>
    <t>T 123</t>
  </si>
  <si>
    <t>CUST 14/12</t>
  </si>
  <si>
    <t>CUST 17/15</t>
  </si>
  <si>
    <t>T 124</t>
  </si>
  <si>
    <t>CUST 17/16</t>
  </si>
  <si>
    <t>T 125</t>
  </si>
  <si>
    <t>CUST 17/17</t>
  </si>
  <si>
    <t>T 126</t>
  </si>
  <si>
    <t>CUST 14/13A</t>
  </si>
  <si>
    <t>CUST 17/18</t>
  </si>
  <si>
    <t>T 127</t>
  </si>
  <si>
    <t>CUST 17/19</t>
  </si>
  <si>
    <t>T 128</t>
  </si>
  <si>
    <t>CUST 17/20</t>
  </si>
  <si>
    <t>T 129</t>
  </si>
  <si>
    <t>CUST 17/21</t>
  </si>
  <si>
    <t>T 130</t>
  </si>
  <si>
    <t>CUST 17/22</t>
  </si>
  <si>
    <t>T 131</t>
  </si>
  <si>
    <t>CUST 14/14</t>
  </si>
  <si>
    <t>CUST 17/23</t>
  </si>
  <si>
    <t>T 132</t>
  </si>
  <si>
    <t>CUST 14/15</t>
  </si>
  <si>
    <t>CUST 17/24</t>
  </si>
  <si>
    <t>T 133</t>
  </si>
  <si>
    <t>CUST 14/16</t>
  </si>
  <si>
    <t>CUST 17/25</t>
  </si>
  <si>
    <t>T 134</t>
  </si>
  <si>
    <t>CUST 14/17</t>
  </si>
  <si>
    <t>CUST 17/26</t>
  </si>
  <si>
    <t>T 135</t>
  </si>
  <si>
    <t>CUST 14/18</t>
  </si>
  <si>
    <t>CUST 17/27</t>
  </si>
  <si>
    <t>T 136</t>
  </si>
  <si>
    <t>CUST 14/19</t>
  </si>
  <si>
    <t>CUST 17/28</t>
  </si>
  <si>
    <t>T 137</t>
  </si>
  <si>
    <t>CUST 14/20</t>
  </si>
  <si>
    <t>CUST 17/29</t>
  </si>
  <si>
    <t>T 138</t>
  </si>
  <si>
    <t>CUST 14/21</t>
  </si>
  <si>
    <t>CUST 17/30</t>
  </si>
  <si>
    <t>T 139</t>
  </si>
  <si>
    <t>CUST 4/5</t>
  </si>
  <si>
    <t>T 140</t>
  </si>
  <si>
    <t>CUST 4/6</t>
  </si>
  <si>
    <t>CUST 14/22</t>
  </si>
  <si>
    <t>T 141</t>
  </si>
  <si>
    <t>CUST 4/7</t>
  </si>
  <si>
    <t>CUST 14/23</t>
  </si>
  <si>
    <t>T 142</t>
  </si>
  <si>
    <t>CUST 4/8</t>
  </si>
  <si>
    <t>CUST 14/24</t>
  </si>
  <si>
    <t>T 143</t>
  </si>
  <si>
    <t>CUST 14/25</t>
  </si>
  <si>
    <t>T 144</t>
  </si>
  <si>
    <t>CUST 14/26</t>
  </si>
  <si>
    <t>CUST 4/9</t>
  </si>
  <si>
    <t>T 145</t>
  </si>
  <si>
    <t>CUST 14/27</t>
  </si>
  <si>
    <t>CUST 4/10</t>
  </si>
  <si>
    <t>T 146</t>
  </si>
  <si>
    <t>CUST 14/28</t>
  </si>
  <si>
    <t>CUST 4/11</t>
  </si>
  <si>
    <t>T 147</t>
  </si>
  <si>
    <t>CUST 4/12</t>
  </si>
  <si>
    <t>T 148</t>
  </si>
  <si>
    <t>CUST 4/13</t>
  </si>
  <si>
    <t>T 149</t>
  </si>
  <si>
    <t>CUST 4/14</t>
  </si>
  <si>
    <t>T 150</t>
  </si>
  <si>
    <t>CUST 4/15</t>
  </si>
  <si>
    <t>T 151</t>
  </si>
  <si>
    <t>CUST 4/16</t>
  </si>
  <si>
    <t>T 152</t>
  </si>
  <si>
    <t>CUST 14/34</t>
  </si>
  <si>
    <t>CUST 4/17</t>
  </si>
  <si>
    <t>T 153</t>
  </si>
  <si>
    <t>CUST 4/18</t>
  </si>
  <si>
    <t>T 154</t>
  </si>
  <si>
    <t>CUST 4/19</t>
  </si>
  <si>
    <t>Martin 140-1</t>
  </si>
  <si>
    <t>T 155</t>
  </si>
  <si>
    <t>CUST 4/20</t>
  </si>
  <si>
    <t>T 156</t>
  </si>
  <si>
    <t>CUST 4/21</t>
  </si>
  <si>
    <t>T 157</t>
  </si>
  <si>
    <t>CUST 4/22</t>
  </si>
  <si>
    <t>T 158</t>
  </si>
  <si>
    <t>CUST 4/23</t>
  </si>
  <si>
    <t>T 159</t>
  </si>
  <si>
    <t>CUST 4/24</t>
  </si>
  <si>
    <t>T 160</t>
  </si>
  <si>
    <t>CUST 4/25</t>
  </si>
  <si>
    <t>T 161</t>
  </si>
  <si>
    <t>CUST 4/26</t>
  </si>
  <si>
    <t>T 162</t>
  </si>
  <si>
    <t>CUST 4/27</t>
  </si>
  <si>
    <t>T 163</t>
  </si>
  <si>
    <t>CUST 4/28</t>
  </si>
  <si>
    <t>T 164</t>
  </si>
  <si>
    <t>CUST 4/29</t>
  </si>
  <si>
    <t>T 165</t>
  </si>
  <si>
    <t>CUST 4/30</t>
  </si>
  <si>
    <t>T 166</t>
  </si>
  <si>
    <t>CUST 4/31</t>
  </si>
  <si>
    <t>Martin 140-1
BB 1836 p 138</t>
  </si>
  <si>
    <t>T 167</t>
  </si>
  <si>
    <t>CUST 4/32</t>
  </si>
  <si>
    <t>BB 1837 p 138</t>
  </si>
  <si>
    <t>T 168</t>
  </si>
  <si>
    <t>CUST 4/33</t>
  </si>
  <si>
    <t>T 169</t>
  </si>
  <si>
    <t>CUST 4/34</t>
  </si>
  <si>
    <t>T 170</t>
  </si>
  <si>
    <t>CUST 4/35</t>
  </si>
  <si>
    <t>T 171</t>
  </si>
  <si>
    <t>CUST 4/36</t>
  </si>
  <si>
    <t>T 172</t>
  </si>
  <si>
    <t>CUST 4/37</t>
  </si>
  <si>
    <t>HCP 49</t>
  </si>
  <si>
    <t>Exp Imp in official values</t>
  </si>
  <si>
    <t>T 173</t>
  </si>
  <si>
    <t>CUST 4/38</t>
  </si>
  <si>
    <t>T 174</t>
  </si>
  <si>
    <t>CUST 4/39</t>
  </si>
  <si>
    <t>T 175</t>
  </si>
  <si>
    <t>CUST 4/40</t>
  </si>
  <si>
    <t>BB 45 p 158</t>
  </si>
  <si>
    <t>T 176</t>
  </si>
  <si>
    <t>CUST 4/41</t>
  </si>
  <si>
    <t>CP 869 p 103</t>
  </si>
  <si>
    <t>T 177</t>
  </si>
  <si>
    <t>CUST 4/42</t>
  </si>
  <si>
    <t>CP 1005 p 164
CP 1126 p 269</t>
  </si>
  <si>
    <t>T 178</t>
  </si>
  <si>
    <t>CUST 4/43</t>
  </si>
  <si>
    <t>CP 1126 p 269</t>
  </si>
  <si>
    <t>T 179</t>
  </si>
  <si>
    <t>CUST 4/44</t>
  </si>
  <si>
    <t>CP 1539 p 48</t>
  </si>
  <si>
    <t>T 180</t>
  </si>
  <si>
    <t>CUST 4/45</t>
  </si>
  <si>
    <t>CP 3508
CP 1539 p 48</t>
  </si>
  <si>
    <t>Exp Imp of bullion, specie not specified</t>
  </si>
  <si>
    <t>T 181</t>
  </si>
  <si>
    <t>CUST 4/46</t>
  </si>
  <si>
    <t>CP 3508
CP 1693 p 38</t>
  </si>
  <si>
    <t>T 182</t>
  </si>
  <si>
    <t>CUST 4/47</t>
  </si>
  <si>
    <t>CP 3508</t>
  </si>
  <si>
    <t>T 183</t>
  </si>
  <si>
    <t>CUST 4/48</t>
  </si>
  <si>
    <t>T 184</t>
  </si>
  <si>
    <t>T 185</t>
  </si>
  <si>
    <t>CUST 4/50</t>
  </si>
  <si>
    <t>T 186</t>
  </si>
  <si>
    <t>T 187</t>
  </si>
  <si>
    <t>T 188</t>
  </si>
  <si>
    <t>&lt; 1858, Exp exc re-Exp, Imp exc items not dutiable; CP 2711 p 7</t>
  </si>
  <si>
    <t>T 189</t>
  </si>
  <si>
    <t>T 190</t>
  </si>
  <si>
    <t>T 191</t>
  </si>
  <si>
    <t>T 192</t>
  </si>
  <si>
    <t>CP 3508
C.2093</t>
  </si>
  <si>
    <t>T 193</t>
  </si>
  <si>
    <t>T 194</t>
  </si>
  <si>
    <t>C.2093</t>
  </si>
  <si>
    <t>T 195</t>
  </si>
  <si>
    <t>T 196</t>
  </si>
  <si>
    <t>T 197</t>
  </si>
  <si>
    <t>T 198</t>
  </si>
  <si>
    <t>T 199</t>
  </si>
  <si>
    <t>T 200</t>
  </si>
  <si>
    <t>T 201</t>
  </si>
  <si>
    <t>T 202</t>
  </si>
  <si>
    <t>T 203</t>
  </si>
  <si>
    <t>T 204</t>
  </si>
  <si>
    <t>T 205</t>
  </si>
  <si>
    <t>C.6160</t>
  </si>
  <si>
    <t>T 206</t>
  </si>
  <si>
    <t>T 207</t>
  </si>
  <si>
    <t>Exp exc Re</t>
  </si>
  <si>
    <t>T 208</t>
  </si>
  <si>
    <t>T 209</t>
  </si>
  <si>
    <t>T 210</t>
  </si>
  <si>
    <t>T 211</t>
  </si>
  <si>
    <t>T 212</t>
  </si>
  <si>
    <t>T 213</t>
  </si>
  <si>
    <t>T 214</t>
  </si>
  <si>
    <t>T 215</t>
  </si>
  <si>
    <t>Cd.307</t>
  </si>
  <si>
    <t>T 216</t>
  </si>
  <si>
    <t>T 217</t>
  </si>
  <si>
    <t>T 218</t>
  </si>
  <si>
    <t>T 219</t>
  </si>
  <si>
    <t>T 220</t>
  </si>
  <si>
    <t>T 221</t>
  </si>
  <si>
    <t>T 222</t>
  </si>
  <si>
    <t>T 223</t>
  </si>
  <si>
    <t>T 224</t>
  </si>
  <si>
    <t>C.7944-14</t>
  </si>
  <si>
    <t>T 225</t>
  </si>
  <si>
    <t>T 226</t>
  </si>
  <si>
    <t>T 227</t>
  </si>
  <si>
    <t>T 228</t>
  </si>
  <si>
    <t>Cd.7165</t>
  </si>
  <si>
    <t>T 229</t>
  </si>
  <si>
    <t>T 230</t>
  </si>
  <si>
    <t>T 231</t>
  </si>
  <si>
    <t>T 232</t>
  </si>
  <si>
    <t>T 233</t>
  </si>
  <si>
    <t>T 234</t>
  </si>
  <si>
    <t>T 235</t>
  </si>
  <si>
    <t>T 236</t>
  </si>
  <si>
    <t>T 237</t>
  </si>
  <si>
    <t>T 238</t>
  </si>
  <si>
    <t>T 239</t>
  </si>
  <si>
    <t>Cd.7165
Cmd. 2738</t>
  </si>
  <si>
    <t>T 240</t>
  </si>
  <si>
    <t>T 241</t>
  </si>
  <si>
    <t>T 242</t>
  </si>
  <si>
    <t>T 243</t>
  </si>
  <si>
    <t>Cmd. 2738</t>
  </si>
  <si>
    <t>T 244</t>
  </si>
  <si>
    <t>T 245</t>
  </si>
  <si>
    <t>T 246</t>
  </si>
  <si>
    <t>T 247</t>
  </si>
  <si>
    <t>T 248</t>
  </si>
  <si>
    <t>T 249</t>
  </si>
  <si>
    <t>T 250</t>
  </si>
  <si>
    <t>T 251</t>
  </si>
  <si>
    <t>T 252</t>
  </si>
  <si>
    <t>Cmd. 3434</t>
  </si>
  <si>
    <t>Exp = FOB, exc export duty, for &gt; 1921</t>
  </si>
  <si>
    <t>T 253</t>
  </si>
  <si>
    <t>Imports = net value, exc outside packages, insurance, freight, duty, for &gt; 1921</t>
  </si>
  <si>
    <t>T 254</t>
  </si>
  <si>
    <t>T 255</t>
  </si>
  <si>
    <t>T 256</t>
  </si>
  <si>
    <t>Cmd. 5298</t>
  </si>
  <si>
    <t>T 257</t>
  </si>
  <si>
    <t>T 258</t>
  </si>
  <si>
    <t>T 259</t>
  </si>
  <si>
    <t>T 260</t>
  </si>
  <si>
    <t>T 261</t>
  </si>
  <si>
    <t>T 262</t>
  </si>
  <si>
    <t>T 263</t>
  </si>
  <si>
    <t>T 264</t>
  </si>
  <si>
    <t>Cmd. 6140</t>
  </si>
  <si>
    <t>T 265</t>
  </si>
  <si>
    <t>T 266</t>
  </si>
  <si>
    <t>Cmd. 7224</t>
  </si>
  <si>
    <t>T 267</t>
  </si>
  <si>
    <t>T 268</t>
  </si>
  <si>
    <t>T 269</t>
  </si>
  <si>
    <t>Cmd. 7167</t>
  </si>
  <si>
    <t>T 270</t>
  </si>
  <si>
    <t>T 271</t>
  </si>
  <si>
    <t>T 272</t>
  </si>
  <si>
    <t>T 273</t>
  </si>
  <si>
    <t>T 274</t>
  </si>
  <si>
    <t>T 275</t>
  </si>
  <si>
    <t>T 276</t>
  </si>
  <si>
    <t>Cmd. 8051</t>
  </si>
  <si>
    <t>T 277</t>
  </si>
  <si>
    <t>T 278</t>
  </si>
  <si>
    <t>Col Rep 49</t>
  </si>
  <si>
    <t>T 279</t>
  </si>
  <si>
    <t>T 280</t>
  </si>
  <si>
    <t>Col Rep 52</t>
  </si>
  <si>
    <t>Import = CIF</t>
  </si>
  <si>
    <t>T 281</t>
  </si>
  <si>
    <t>T 282</t>
  </si>
  <si>
    <t>T 283</t>
  </si>
  <si>
    <t>Col Rep 54</t>
  </si>
  <si>
    <t>T 284</t>
  </si>
  <si>
    <t>T 285</t>
  </si>
  <si>
    <t>Col Rep 56</t>
  </si>
  <si>
    <t>T 286</t>
  </si>
  <si>
    <t>T 287</t>
  </si>
  <si>
    <t>Col Rep 58</t>
  </si>
  <si>
    <t>T 288</t>
  </si>
  <si>
    <t>T 289</t>
  </si>
  <si>
    <t>T 290</t>
  </si>
  <si>
    <t>Col Rep 59-61</t>
  </si>
  <si>
    <t>T 291</t>
  </si>
  <si>
    <t>T 292</t>
  </si>
  <si>
    <t>Col Rep 62-63</t>
  </si>
  <si>
    <t>T 293</t>
  </si>
  <si>
    <t>T 294</t>
  </si>
  <si>
    <t>Col Rep 64-65</t>
  </si>
  <si>
    <t>T 295</t>
  </si>
  <si>
    <t>T 296</t>
  </si>
  <si>
    <t>T 297</t>
  </si>
  <si>
    <t>T 298</t>
  </si>
  <si>
    <t>T 299</t>
  </si>
  <si>
    <t>T 300</t>
  </si>
  <si>
    <t>F Finances</t>
  </si>
  <si>
    <t>Series F 0—170 / Public Finances.</t>
  </si>
  <si>
    <t>F Finances - Series F 0—170 _ P</t>
  </si>
  <si>
    <t>REV</t>
  </si>
  <si>
    <t>EXP</t>
  </si>
  <si>
    <t>LOAN EXP</t>
  </si>
  <si>
    <t>DEBT</t>
  </si>
  <si>
    <t>F 0</t>
  </si>
  <si>
    <t>F 1</t>
  </si>
  <si>
    <t>F 2</t>
  </si>
  <si>
    <t>F 3</t>
  </si>
  <si>
    <t>F 4</t>
  </si>
  <si>
    <t>F 5</t>
  </si>
  <si>
    <t>F 6</t>
  </si>
  <si>
    <t>F 7</t>
  </si>
  <si>
    <t>Martin 140–141</t>
  </si>
  <si>
    <t>F 8</t>
  </si>
  <si>
    <t>F 9</t>
  </si>
  <si>
    <t>F 10</t>
  </si>
  <si>
    <t>F 11</t>
  </si>
  <si>
    <t>F 12</t>
  </si>
  <si>
    <t>F 13</t>
  </si>
  <si>
    <t>F 14</t>
  </si>
  <si>
    <t>F 15</t>
  </si>
  <si>
    <t>F 16</t>
  </si>
  <si>
    <t>F 17</t>
  </si>
  <si>
    <t>F 18</t>
  </si>
  <si>
    <t>F 19</t>
  </si>
  <si>
    <t>F 20</t>
  </si>
  <si>
    <t>F 21</t>
  </si>
  <si>
    <t>F 22</t>
  </si>
  <si>
    <t>F 23</t>
  </si>
  <si>
    <t>F 24</t>
  </si>
  <si>
    <t>F 25</t>
  </si>
  <si>
    <t>F 26</t>
  </si>
  <si>
    <t>F 27</t>
  </si>
  <si>
    <t>F 28</t>
  </si>
  <si>
    <t>F 29</t>
  </si>
  <si>
    <t>F 30</t>
  </si>
  <si>
    <t>CP 1005 p 163</t>
  </si>
  <si>
    <t>F 31</t>
  </si>
  <si>
    <t>F 32</t>
  </si>
  <si>
    <t>F 33</t>
  </si>
  <si>
    <t>F 34</t>
  </si>
  <si>
    <t>F 35</t>
  </si>
  <si>
    <t>F 36</t>
  </si>
  <si>
    <t>F 37</t>
  </si>
  <si>
    <t>F 38</t>
  </si>
  <si>
    <t>F 39</t>
  </si>
  <si>
    <t>F 40</t>
  </si>
  <si>
    <t>F 41</t>
  </si>
  <si>
    <t>F 42</t>
  </si>
  <si>
    <t>F 43</t>
  </si>
  <si>
    <t>F 44</t>
  </si>
  <si>
    <t>BB 1845 p 30
CP 869 p 103</t>
  </si>
  <si>
    <t>F 45</t>
  </si>
  <si>
    <t>F 46</t>
  </si>
  <si>
    <t>F 47</t>
  </si>
  <si>
    <t>No revenue from loans &lt; 1847, from haphazard sample of rev statemetns</t>
  </si>
  <si>
    <t>F 48</t>
  </si>
  <si>
    <t>F 49</t>
  </si>
  <si>
    <t>F 50</t>
  </si>
  <si>
    <t>CP 2127 p 215</t>
  </si>
  <si>
    <t>F 51</t>
  </si>
  <si>
    <t>CP 1693 p 38; 
CP 2127 p 215</t>
  </si>
  <si>
    <t>Debt termed “liabilities incurred” &lt; 1852</t>
  </si>
  <si>
    <t>F 52</t>
  </si>
  <si>
    <t>F 53</t>
  </si>
  <si>
    <t>F 54</t>
  </si>
  <si>
    <t>F 55</t>
  </si>
  <si>
    <t>CP 2441 p 121</t>
  </si>
  <si>
    <t>F 56</t>
  </si>
  <si>
    <t>CP 2741 p 131</t>
  </si>
  <si>
    <t>F 57</t>
  </si>
  <si>
    <t>F 58</t>
  </si>
  <si>
    <t>CP 2711 p 4
CP 2841 p 13</t>
  </si>
  <si>
    <t>F 59</t>
  </si>
  <si>
    <t>CP 2841 p 13
CP 2841 p 13</t>
  </si>
  <si>
    <t>“Loan … [for] new bridge” taken up</t>
  </si>
  <si>
    <t>F 60</t>
  </si>
  <si>
    <t>CP 147</t>
  </si>
  <si>
    <t>F 61</t>
  </si>
  <si>
    <t>CP 3165 p 6</t>
  </si>
  <si>
    <t>F 62</t>
  </si>
  <si>
    <t>C.2093
CP 4090 p 18</t>
  </si>
  <si>
    <t>Exc loans raised, spent &gt; 1862</t>
  </si>
  <si>
    <t>F 63</t>
  </si>
  <si>
    <t>Bullion, specie Imp Exp not specified</t>
  </si>
  <si>
    <t>F 64</t>
  </si>
  <si>
    <t>F 65</t>
  </si>
  <si>
    <t>F 66</t>
  </si>
  <si>
    <t>C.2093
CP 3995 p 11</t>
  </si>
  <si>
    <t>F 67</t>
  </si>
  <si>
    <t>Debt likely exc loans from HM Gov; CP 4090 p 18</t>
  </si>
  <si>
    <t>F 68</t>
  </si>
  <si>
    <t>F 69</t>
  </si>
  <si>
    <t>F 70</t>
  </si>
  <si>
    <t>F 71</t>
  </si>
  <si>
    <t>F 72</t>
  </si>
  <si>
    <t>F 73</t>
  </si>
  <si>
    <t>F 74</t>
  </si>
  <si>
    <t>F 75</t>
  </si>
  <si>
    <t>Rev, Exp exc loans raised and repaid</t>
  </si>
  <si>
    <t>F 76</t>
  </si>
  <si>
    <t>F 77</t>
  </si>
  <si>
    <t>F 78</t>
  </si>
  <si>
    <t>F 79</t>
  </si>
  <si>
    <t>F 80</t>
  </si>
  <si>
    <t>C.6160
C.3094 p 39</t>
  </si>
  <si>
    <t>F 81</t>
  </si>
  <si>
    <t>C.6160
C.3388 p 61</t>
  </si>
  <si>
    <t>F 82</t>
  </si>
  <si>
    <t>F 83</t>
  </si>
  <si>
    <t>C.6160
C.4193</t>
  </si>
  <si>
    <t>F 84</t>
  </si>
  <si>
    <t>F 85</t>
  </si>
  <si>
    <t>C.6160
Cd.307</t>
  </si>
  <si>
    <t>F 86</t>
  </si>
  <si>
    <t>F 87</t>
  </si>
  <si>
    <t>F 88</t>
  </si>
  <si>
    <t>F 89</t>
  </si>
  <si>
    <t>F 90</t>
  </si>
  <si>
    <t>F 91</t>
  </si>
  <si>
    <t>F 92</t>
  </si>
  <si>
    <t>F 93</t>
  </si>
  <si>
    <t>F 94</t>
  </si>
  <si>
    <t>F 95</t>
  </si>
  <si>
    <t>F 96</t>
  </si>
  <si>
    <t>F 97</t>
  </si>
  <si>
    <t>F 98</t>
  </si>
  <si>
    <t>F 99</t>
  </si>
  <si>
    <t>F 100</t>
  </si>
  <si>
    <t>Rev, Exp, Exp Ln &gt; 1900 given for fin yr ended following yr</t>
  </si>
  <si>
    <t>F 101</t>
  </si>
  <si>
    <t>F 102</t>
  </si>
  <si>
    <t>F 103</t>
  </si>
  <si>
    <t>F 104</t>
  </si>
  <si>
    <t>F 105</t>
  </si>
  <si>
    <t>F 106</t>
  </si>
  <si>
    <t>F 107</t>
  </si>
  <si>
    <t>F 108</t>
  </si>
  <si>
    <t>F 109</t>
  </si>
  <si>
    <t>F 110</t>
  </si>
  <si>
    <t>F 111</t>
  </si>
  <si>
    <t>F 112</t>
  </si>
  <si>
    <t>F 113</t>
  </si>
  <si>
    <t>F 114</t>
  </si>
  <si>
    <t>F 115</t>
  </si>
  <si>
    <t>F 116</t>
  </si>
  <si>
    <t>F 117</t>
  </si>
  <si>
    <t>F 118</t>
  </si>
  <si>
    <t>F 119</t>
  </si>
  <si>
    <t>F 120</t>
  </si>
  <si>
    <t>F 121</t>
  </si>
  <si>
    <t>F 122</t>
  </si>
  <si>
    <t>F 123</t>
  </si>
  <si>
    <t>F 124</t>
  </si>
  <si>
    <t>F 125</t>
  </si>
  <si>
    <t>F 126</t>
  </si>
  <si>
    <t>F 127</t>
  </si>
  <si>
    <t>F 128</t>
  </si>
  <si>
    <t>F 129</t>
  </si>
  <si>
    <t>F 130</t>
  </si>
  <si>
    <t>F 131</t>
  </si>
  <si>
    <t>F 132</t>
  </si>
  <si>
    <t>F 133</t>
  </si>
  <si>
    <t>F 134</t>
  </si>
  <si>
    <t>Rev, Exp, Exp Ln, Debt exc last Q of fin yr</t>
  </si>
  <si>
    <t>F 135</t>
  </si>
  <si>
    <t>F 136</t>
  </si>
  <si>
    <t>F 137</t>
  </si>
  <si>
    <t>All figs for calendar years</t>
  </si>
  <si>
    <t>F 138</t>
  </si>
  <si>
    <t>Cmd. 7167
Cmd. 6607</t>
  </si>
  <si>
    <t>Rev, Exp inc Exp Ln</t>
  </si>
  <si>
    <t>F 139</t>
  </si>
  <si>
    <t>F 140</t>
  </si>
  <si>
    <t>F 141</t>
  </si>
  <si>
    <t>F 142</t>
  </si>
  <si>
    <t>F 143</t>
  </si>
  <si>
    <t>F 144</t>
  </si>
  <si>
    <t>F 145</t>
  </si>
  <si>
    <t>F 146</t>
  </si>
  <si>
    <t>F 147</t>
  </si>
  <si>
    <t>F 148</t>
  </si>
  <si>
    <t>F 149</t>
  </si>
  <si>
    <t>F 150</t>
  </si>
  <si>
    <t>F 151</t>
  </si>
  <si>
    <t>F 152</t>
  </si>
  <si>
    <t>F 153</t>
  </si>
  <si>
    <t>F 154</t>
  </si>
  <si>
    <t>F 155</t>
  </si>
  <si>
    <t>F 156</t>
  </si>
  <si>
    <t>F 157</t>
  </si>
  <si>
    <t>F 158</t>
  </si>
  <si>
    <t>F 159</t>
  </si>
  <si>
    <t>F 160</t>
  </si>
  <si>
    <t>F 161</t>
  </si>
  <si>
    <t>F 162</t>
  </si>
  <si>
    <t>F 163</t>
  </si>
  <si>
    <t>F 164</t>
  </si>
  <si>
    <t>F 165</t>
  </si>
  <si>
    <t>F 166</t>
  </si>
  <si>
    <t>Col Rep 66-67</t>
  </si>
  <si>
    <t>F 167</t>
  </si>
  <si>
    <t>F 168</t>
  </si>
  <si>
    <t>F 169</t>
  </si>
  <si>
    <t>F 170</t>
  </si>
  <si>
    <t>L Currency</t>
  </si>
  <si>
    <t>Series L 0—382 / Currency and exchange.</t>
  </si>
  <si>
    <t>L Currency - Series L 0—382 _ C</t>
  </si>
  <si>
    <t>SP $ HON TREAS</t>
  </si>
  <si>
    <t>US $ HON TREAS</t>
  </si>
  <si>
    <t>HON $ HON TREAS</t>
  </si>
  <si>
    <t>HON £ HON TREAS</t>
  </si>
  <si>
    <t>£ HON TREAS</t>
  </si>
  <si>
    <t>PENCE HON TREAS</t>
  </si>
  <si>
    <t>SP $ JAM MARK</t>
  </si>
  <si>
    <t>J £ JAM MARK</t>
  </si>
  <si>
    <t>J PENCE 78 JAM MARK</t>
  </si>
  <si>
    <t>J PENCE 93 JAM MARK</t>
  </si>
  <si>
    <t>£ JAM MARK</t>
  </si>
  <si>
    <t>PAR JAM MARK</t>
  </si>
  <si>
    <t>L 0</t>
  </si>
  <si>
    <t>L 1</t>
  </si>
  <si>
    <t>L 2</t>
  </si>
  <si>
    <t>L 3</t>
  </si>
  <si>
    <t>L 4</t>
  </si>
  <si>
    <t>L 5</t>
  </si>
  <si>
    <t>L 6</t>
  </si>
  <si>
    <t>L 7</t>
  </si>
  <si>
    <t>L 8</t>
  </si>
  <si>
    <t>L 9</t>
  </si>
  <si>
    <t>L 10</t>
  </si>
  <si>
    <t>L 11</t>
  </si>
  <si>
    <t>L 12</t>
  </si>
  <si>
    <t>L 13</t>
  </si>
  <si>
    <t>L 14</t>
  </si>
  <si>
    <t>L 15</t>
  </si>
  <si>
    <t>L 16</t>
  </si>
  <si>
    <t>L 17</t>
  </si>
  <si>
    <t>L 18</t>
  </si>
  <si>
    <t>McCusker
Chalmers</t>
  </si>
  <si>
    <t>Generally accepted value in 1600s in Jam</t>
  </si>
  <si>
    <t>L 19</t>
  </si>
  <si>
    <t>Jam currency = Sterl c 1660s</t>
  </si>
  <si>
    <t>L 20</t>
  </si>
  <si>
    <t>L 21</t>
  </si>
  <si>
    <t>L 22</t>
  </si>
  <si>
    <t>L 23</t>
  </si>
  <si>
    <t>L 24</t>
  </si>
  <si>
    <t>L 25</t>
  </si>
  <si>
    <t>L 26</t>
  </si>
  <si>
    <t>L 27</t>
  </si>
  <si>
    <t>L 28</t>
  </si>
  <si>
    <t>L 29</t>
  </si>
  <si>
    <t>L 30</t>
  </si>
  <si>
    <t>L 31</t>
  </si>
  <si>
    <t>L 32</t>
  </si>
  <si>
    <t>L 33</t>
  </si>
  <si>
    <t>&gt; 21 Dec; by Order of Gov of Jam, de jure rate fixed at Sp silver $ 1 = 0.5.0 Sterl</t>
  </si>
  <si>
    <t>L 34</t>
  </si>
  <si>
    <t>L 35</t>
  </si>
  <si>
    <t>L 36</t>
  </si>
  <si>
    <t>L 37</t>
  </si>
  <si>
    <t>1672 &lt; change fm 0.4.0 to 0.5.0 &lt; 1680; so set at midpoint</t>
  </si>
  <si>
    <t>L 38</t>
  </si>
  <si>
    <t>L 39</t>
  </si>
  <si>
    <t>L 40</t>
  </si>
  <si>
    <t>L 41</t>
  </si>
  <si>
    <t>L 42</t>
  </si>
  <si>
    <t>L 43</t>
  </si>
  <si>
    <t>&gt; 23 Feb; by Act; de jure rate Sp silver $ 1 = 0.5.0 Sterl</t>
  </si>
  <si>
    <t>L 44</t>
  </si>
  <si>
    <t>L 45</t>
  </si>
  <si>
    <t>L 46</t>
  </si>
  <si>
    <t>L 47</t>
  </si>
  <si>
    <t>L 48</t>
  </si>
  <si>
    <t>L 49</t>
  </si>
  <si>
    <t>L 50</t>
  </si>
  <si>
    <t>L 51</t>
  </si>
  <si>
    <t>L 52</t>
  </si>
  <si>
    <t>L 53</t>
  </si>
  <si>
    <t>L 54</t>
  </si>
  <si>
    <t>L 55</t>
  </si>
  <si>
    <t>L 56</t>
  </si>
  <si>
    <t>L 57</t>
  </si>
  <si>
    <t>L 58</t>
  </si>
  <si>
    <t>L 59</t>
  </si>
  <si>
    <t>L 60</t>
  </si>
  <si>
    <t>L 61</t>
  </si>
  <si>
    <t>L 62</t>
  </si>
  <si>
    <t>L 63</t>
  </si>
  <si>
    <t>L 64</t>
  </si>
  <si>
    <t>L 65</t>
  </si>
  <si>
    <t>L 66</t>
  </si>
  <si>
    <t>WI inc Jam put on gold std by Queen Anne on 18 Jun 1704</t>
  </si>
  <si>
    <t>L 67</t>
  </si>
  <si>
    <t>L 68</t>
  </si>
  <si>
    <t>L 69</t>
  </si>
  <si>
    <t>L 70</t>
  </si>
  <si>
    <t>L 71</t>
  </si>
  <si>
    <t>L 72</t>
  </si>
  <si>
    <t>L 73</t>
  </si>
  <si>
    <t>L 74</t>
  </si>
  <si>
    <t>L 75</t>
  </si>
  <si>
    <t>L 76</t>
  </si>
  <si>
    <t>L 77</t>
  </si>
  <si>
    <t>1707 &lt; change from 5s to 6s 3p &lt; 1722; so set at midpoint</t>
  </si>
  <si>
    <t>L 78</t>
  </si>
  <si>
    <t>L 79</t>
  </si>
  <si>
    <t>L 80</t>
  </si>
  <si>
    <t>L 81</t>
  </si>
  <si>
    <t>L 82</t>
  </si>
  <si>
    <t>L 83</t>
  </si>
  <si>
    <t>L 84</t>
  </si>
  <si>
    <t>L 85</t>
  </si>
  <si>
    <t>L 86</t>
  </si>
  <si>
    <t>L 87</t>
  </si>
  <si>
    <t>L 88</t>
  </si>
  <si>
    <t>L 89</t>
  </si>
  <si>
    <t>L 90</t>
  </si>
  <si>
    <t>L 91</t>
  </si>
  <si>
    <t>L 92</t>
  </si>
  <si>
    <t>L 93</t>
  </si>
  <si>
    <t>L 94</t>
  </si>
  <si>
    <t>L 95</t>
  </si>
  <si>
    <t>L 96</t>
  </si>
  <si>
    <t>L 97</t>
  </si>
  <si>
    <t>L 98</t>
  </si>
  <si>
    <t>L 99</t>
  </si>
  <si>
    <t>L 100</t>
  </si>
  <si>
    <t>L 101</t>
  </si>
  <si>
    <t>L 102</t>
  </si>
  <si>
    <t>L 103</t>
  </si>
  <si>
    <t>L 104</t>
  </si>
  <si>
    <t>L 105</t>
  </si>
  <si>
    <t>L 106</t>
  </si>
  <si>
    <t>L 107</t>
  </si>
  <si>
    <t>L 108</t>
  </si>
  <si>
    <t>L 109</t>
  </si>
  <si>
    <t>L 110</t>
  </si>
  <si>
    <t>L 111</t>
  </si>
  <si>
    <t>L 112</t>
  </si>
  <si>
    <t>L 113</t>
  </si>
  <si>
    <t>L 114</t>
  </si>
  <si>
    <t>L 115</t>
  </si>
  <si>
    <t>L 116</t>
  </si>
  <si>
    <t>L 117</t>
  </si>
  <si>
    <t>L 118</t>
  </si>
  <si>
    <t>L 119</t>
  </si>
  <si>
    <t>L 120</t>
  </si>
  <si>
    <t>&gt; 11 Nov; by Act, legally set at Sp silver $ 1 = 6s 8d</t>
  </si>
  <si>
    <t>L 121</t>
  </si>
  <si>
    <t>L 122</t>
  </si>
  <si>
    <t>L 123</t>
  </si>
  <si>
    <t>L 124</t>
  </si>
  <si>
    <t>L 125</t>
  </si>
  <si>
    <t>L 126</t>
  </si>
  <si>
    <t>L 127</t>
  </si>
  <si>
    <t>Accts in Jamaica currency, inferred from Burnaby’s Code</t>
  </si>
  <si>
    <t>L 128</t>
  </si>
  <si>
    <t>L 129</t>
  </si>
  <si>
    <t>L 130</t>
  </si>
  <si>
    <t>L 131</t>
  </si>
  <si>
    <t>L 132</t>
  </si>
  <si>
    <t>L 133</t>
  </si>
  <si>
    <t>L 134</t>
  </si>
  <si>
    <t>L 135</t>
  </si>
  <si>
    <t>&gt; 31 Dec, Act had effect of increasing FX “soon after”</t>
  </si>
  <si>
    <t>L 136</t>
  </si>
  <si>
    <t>L 137</t>
  </si>
  <si>
    <t>L 138</t>
  </si>
  <si>
    <t>L 139</t>
  </si>
  <si>
    <t>L 140</t>
  </si>
  <si>
    <t>L 141</t>
  </si>
  <si>
    <t>L 142</t>
  </si>
  <si>
    <t>L 143</t>
  </si>
  <si>
    <t>L 144</t>
  </si>
  <si>
    <t>L 145</t>
  </si>
  <si>
    <t>L 146</t>
  </si>
  <si>
    <t>Accts only in Jamaica currency &gt; 12 Jun; Chalmers 1893 p 140</t>
  </si>
  <si>
    <t>L 147</t>
  </si>
  <si>
    <t>L 148</t>
  </si>
  <si>
    <t>L 149</t>
  </si>
  <si>
    <t>L 150</t>
  </si>
  <si>
    <t>L 151</t>
  </si>
  <si>
    <t>L 152</t>
  </si>
  <si>
    <t>L 153</t>
  </si>
  <si>
    <t>L 154</t>
  </si>
  <si>
    <t>L 155</t>
  </si>
  <si>
    <t>L 156</t>
  </si>
  <si>
    <t>L 157</t>
  </si>
  <si>
    <t>L 158</t>
  </si>
  <si>
    <t>L 159</t>
  </si>
  <si>
    <t>L 160</t>
  </si>
  <si>
    <t>L 161</t>
  </si>
  <si>
    <t>L 162</t>
  </si>
  <si>
    <t>L 163</t>
  </si>
  <si>
    <t>L 164</t>
  </si>
  <si>
    <t>L 165</t>
  </si>
  <si>
    <t>L 166</t>
  </si>
  <si>
    <t>L 167</t>
  </si>
  <si>
    <t>L 168</t>
  </si>
  <si>
    <t>L 169</t>
  </si>
  <si>
    <t>L 170</t>
  </si>
  <si>
    <t>L 171</t>
  </si>
  <si>
    <t>L 172</t>
  </si>
  <si>
    <t>L 173</t>
  </si>
  <si>
    <t>L 174</t>
  </si>
  <si>
    <t>L 175</t>
  </si>
  <si>
    <t>L 176</t>
  </si>
  <si>
    <t>L 177</t>
  </si>
  <si>
    <t>L 178</t>
  </si>
  <si>
    <t>L 179</t>
  </si>
  <si>
    <t>L 180</t>
  </si>
  <si>
    <t>L 181</t>
  </si>
  <si>
    <t>L 182</t>
  </si>
  <si>
    <t>L 183</t>
  </si>
  <si>
    <t>L 184</t>
  </si>
  <si>
    <t>L 185</t>
  </si>
  <si>
    <t>L 186</t>
  </si>
  <si>
    <t>L 187</t>
  </si>
  <si>
    <t>&gt; 23 Mar; by Order of HM, introduced British silver to WI</t>
  </si>
  <si>
    <t>L 188</t>
  </si>
  <si>
    <t>L 189</t>
  </si>
  <si>
    <t>L 190</t>
  </si>
  <si>
    <t>L 191</t>
  </si>
  <si>
    <t>L 192</t>
  </si>
  <si>
    <t>L 193</t>
  </si>
  <si>
    <t>L 194</t>
  </si>
  <si>
    <t>L 195</t>
  </si>
  <si>
    <t>L 196</t>
  </si>
  <si>
    <t>L 197</t>
  </si>
  <si>
    <t>L 198</t>
  </si>
  <si>
    <t>L 199</t>
  </si>
  <si>
    <t>1s Sterling = 1s 8d currency by convention made official by Act 15 Nov</t>
  </si>
  <si>
    <t>L 200</t>
  </si>
  <si>
    <t>Sp. silver dollar set at 0.4.2 on 7 Sep for all WI; Martin 1839 Appendix I p 25</t>
  </si>
  <si>
    <t>L 201</t>
  </si>
  <si>
    <t>&gt; 21 Jun; by Proclam of Super Int.; de facto $1 = 4s</t>
  </si>
  <si>
    <t>L 202</t>
  </si>
  <si>
    <t>&gt; 31 Dec; by Act, Jamaica currency = Sterling</t>
  </si>
  <si>
    <t>L 203</t>
  </si>
  <si>
    <t>L 204</t>
  </si>
  <si>
    <t>L 205</t>
  </si>
  <si>
    <t>L 206</t>
  </si>
  <si>
    <t>L 207</t>
  </si>
  <si>
    <t>L 208</t>
  </si>
  <si>
    <t>L 209</t>
  </si>
  <si>
    <t>L 210</t>
  </si>
  <si>
    <t>L 211</t>
  </si>
  <si>
    <t>L 212</t>
  </si>
  <si>
    <t>Amt. of Sp. silver dollars greatly diminishes in Jam; Chalmers 1893 p 112</t>
  </si>
  <si>
    <t>L 213</t>
  </si>
  <si>
    <t>L 214</t>
  </si>
  <si>
    <t>L 215</t>
  </si>
  <si>
    <t>L 216</t>
  </si>
  <si>
    <t>L 217</t>
  </si>
  <si>
    <t>Accts in Spanish silver dollars &gt; 21 Feb</t>
  </si>
  <si>
    <t>L 218</t>
  </si>
  <si>
    <t>L 219</t>
  </si>
  <si>
    <t>L 220</t>
  </si>
  <si>
    <t>L 221</t>
  </si>
  <si>
    <t>L 222</t>
  </si>
  <si>
    <t>L 223</t>
  </si>
  <si>
    <t>L 224</t>
  </si>
  <si>
    <t>L 225</t>
  </si>
  <si>
    <t>L 226</t>
  </si>
  <si>
    <t>L 227</t>
  </si>
  <si>
    <t>BB 1865 142
Chalmers</t>
  </si>
  <si>
    <t>L 228</t>
  </si>
  <si>
    <t>L 229</t>
  </si>
  <si>
    <t>BB 1867 172
Chalmers</t>
  </si>
  <si>
    <t>L 230</t>
  </si>
  <si>
    <t>BB 1868 151
Chalmers</t>
  </si>
  <si>
    <t>L 231</t>
  </si>
  <si>
    <t>BB 1869 135
Chalmers</t>
  </si>
  <si>
    <t>L 232</t>
  </si>
  <si>
    <t>BB 1870 118
Chalmers</t>
  </si>
  <si>
    <t>L 233</t>
  </si>
  <si>
    <t>L 234</t>
  </si>
  <si>
    <t>L 235</t>
  </si>
  <si>
    <t>Panic of 1873; silver value plummets; US + Europe move to gold std</t>
  </si>
  <si>
    <t>L 236</t>
  </si>
  <si>
    <t>L 237</t>
  </si>
  <si>
    <t>L 238</t>
  </si>
  <si>
    <t>Sp. silver dollar demonetised by Act; Chalmers 1893 p 113</t>
  </si>
  <si>
    <t>L 239</t>
  </si>
  <si>
    <t>L 240</t>
  </si>
  <si>
    <t>L 241</t>
  </si>
  <si>
    <t>De jure Sp silver $ 5.125 = £ 1.0.0 Sterling</t>
  </si>
  <si>
    <t>L 242</t>
  </si>
  <si>
    <t>L 243</t>
  </si>
  <si>
    <t>L 244</t>
  </si>
  <si>
    <t>L 245</t>
  </si>
  <si>
    <t>L 246</t>
  </si>
  <si>
    <t>L 247</t>
  </si>
  <si>
    <t>L 248</t>
  </si>
  <si>
    <t>C.5071 p 182
Chalmers</t>
  </si>
  <si>
    <t>L 249</t>
  </si>
  <si>
    <t>BB 1887 V1
Chalmers</t>
  </si>
  <si>
    <t>Guatemala silver $ made std &gt; 15 Sep; C.5897-1; BB 1893 p X1</t>
  </si>
  <si>
    <t>L 250</t>
  </si>
  <si>
    <t>C.5897-1
Chalmers</t>
  </si>
  <si>
    <t>L 251</t>
  </si>
  <si>
    <t>C.6269
Chalmers</t>
  </si>
  <si>
    <t>L 252</t>
  </si>
  <si>
    <t>C.6563-3
Chalmers</t>
  </si>
  <si>
    <t>L 253</t>
  </si>
  <si>
    <t>BB 1891 X1
Chalmers</t>
  </si>
  <si>
    <t>Possibly = market rather than Treasury rate</t>
  </si>
  <si>
    <t>L 254</t>
  </si>
  <si>
    <t>C.6857-44
Chalmers</t>
  </si>
  <si>
    <t>L 255</t>
  </si>
  <si>
    <t>C.7319-14
Chalmers</t>
  </si>
  <si>
    <t>De facto rate $ 1 = 0.2.1 &lt; Jul; 0.2.0 thereafter, per C.7944-14</t>
  </si>
  <si>
    <t>L 256</t>
  </si>
  <si>
    <t>US gold $ on 15 Oct; C.7944-14; Accts in US gold dollars, BB p X2; De facto Gua silver $ 1 = 0.2.0, per C.7944-14</t>
  </si>
  <si>
    <t>L 257</t>
  </si>
  <si>
    <t>L 258</t>
  </si>
  <si>
    <t>L 259</t>
  </si>
  <si>
    <t>L 260</t>
  </si>
  <si>
    <t>L 261</t>
  </si>
  <si>
    <t>L 262</t>
  </si>
  <si>
    <t>L 263</t>
  </si>
  <si>
    <t>L 264</t>
  </si>
  <si>
    <t>L 265</t>
  </si>
  <si>
    <t>L 266</t>
  </si>
  <si>
    <t>L 267</t>
  </si>
  <si>
    <t>L 268</t>
  </si>
  <si>
    <t>L 269</t>
  </si>
  <si>
    <t>L 270</t>
  </si>
  <si>
    <t>L 271</t>
  </si>
  <si>
    <t>L 272</t>
  </si>
  <si>
    <t>L 273</t>
  </si>
  <si>
    <t>L 274</t>
  </si>
  <si>
    <t>L 275</t>
  </si>
  <si>
    <t>L 276</t>
  </si>
  <si>
    <t>L 277</t>
  </si>
  <si>
    <t>L 278</t>
  </si>
  <si>
    <t>L 279</t>
  </si>
  <si>
    <t>L 280</t>
  </si>
  <si>
    <t>L 281</t>
  </si>
  <si>
    <t>L 282</t>
  </si>
  <si>
    <t>L 283</t>
  </si>
  <si>
    <t>L 284</t>
  </si>
  <si>
    <t>L 285</t>
  </si>
  <si>
    <t>L 286</t>
  </si>
  <si>
    <t>L 287</t>
  </si>
  <si>
    <t>L 288</t>
  </si>
  <si>
    <t>L 289</t>
  </si>
  <si>
    <t>L 290</t>
  </si>
  <si>
    <t>L 291</t>
  </si>
  <si>
    <t>L 292</t>
  </si>
  <si>
    <t>L 293</t>
  </si>
  <si>
    <t>UK abandons gold std. &gt; 21 Sep; Hon stays with US gold $</t>
  </si>
  <si>
    <t>L 294</t>
  </si>
  <si>
    <t>L 295</t>
  </si>
  <si>
    <t>L 296</t>
  </si>
  <si>
    <t>L 297</t>
  </si>
  <si>
    <t>L 298</t>
  </si>
  <si>
    <t>L 299</t>
  </si>
  <si>
    <t>L 300</t>
  </si>
  <si>
    <t>L 301</t>
  </si>
  <si>
    <t>L 302</t>
  </si>
  <si>
    <t>L 303</t>
  </si>
  <si>
    <t>L 304</t>
  </si>
  <si>
    <t>L 305</t>
  </si>
  <si>
    <t>L 306</t>
  </si>
  <si>
    <t>L 307</t>
  </si>
  <si>
    <t>L 308</t>
  </si>
  <si>
    <t>L 309</t>
  </si>
  <si>
    <t>L 310</t>
  </si>
  <si>
    <t>L 311</t>
  </si>
  <si>
    <t>B$ 1 = US$ 1 &lt; 31 Dec; thereafter B$ 4 = £ 1</t>
  </si>
  <si>
    <t>L 312</t>
  </si>
  <si>
    <t>L 313</t>
  </si>
  <si>
    <t>L 314</t>
  </si>
  <si>
    <t>L 315</t>
  </si>
  <si>
    <t>L 316</t>
  </si>
  <si>
    <t>L 317</t>
  </si>
  <si>
    <t>L 318</t>
  </si>
  <si>
    <t>L 319</t>
  </si>
  <si>
    <t>L 320</t>
  </si>
  <si>
    <t>L 321</t>
  </si>
  <si>
    <t>L 322</t>
  </si>
  <si>
    <t>L 323</t>
  </si>
  <si>
    <t>L 324</t>
  </si>
  <si>
    <t>L 325</t>
  </si>
  <si>
    <t>L 326</t>
  </si>
  <si>
    <t>L 327</t>
  </si>
  <si>
    <t>L 328</t>
  </si>
  <si>
    <t>L 329</t>
  </si>
  <si>
    <t>L 330</t>
  </si>
  <si>
    <t>L 331</t>
  </si>
  <si>
    <t>L 332</t>
  </si>
  <si>
    <t>L 333</t>
  </si>
  <si>
    <t>UK decimalises Sterling &gt; 14 Feb; US leaves gold std &gt; 15 Aug</t>
  </si>
  <si>
    <t>L 334</t>
  </si>
  <si>
    <t>L 335</t>
  </si>
  <si>
    <t>L 336</t>
  </si>
  <si>
    <t>L 337</t>
  </si>
  <si>
    <t>L 338</t>
  </si>
  <si>
    <t>L 339</t>
  </si>
  <si>
    <t>L 340</t>
  </si>
  <si>
    <t>L 341</t>
  </si>
  <si>
    <t>L 342</t>
  </si>
  <si>
    <t>L 343</t>
  </si>
  <si>
    <t>L 344</t>
  </si>
  <si>
    <t>L 345</t>
  </si>
  <si>
    <t>L 346</t>
  </si>
  <si>
    <t>L 347</t>
  </si>
  <si>
    <t>L 348</t>
  </si>
  <si>
    <t>L 349</t>
  </si>
  <si>
    <t>L 350</t>
  </si>
  <si>
    <t>L 351</t>
  </si>
  <si>
    <t>L 352</t>
  </si>
  <si>
    <t>L 353</t>
  </si>
  <si>
    <t>L 354</t>
  </si>
  <si>
    <t>L 355</t>
  </si>
  <si>
    <t>L 356</t>
  </si>
  <si>
    <t>L 357</t>
  </si>
  <si>
    <t>L 358</t>
  </si>
  <si>
    <t>L 359</t>
  </si>
  <si>
    <t>L 360</t>
  </si>
  <si>
    <t>L 361</t>
  </si>
  <si>
    <t>L 362</t>
  </si>
  <si>
    <t>L 363</t>
  </si>
  <si>
    <t>L 364</t>
  </si>
  <si>
    <t>L 365</t>
  </si>
  <si>
    <t>L 366</t>
  </si>
  <si>
    <t>L 367</t>
  </si>
  <si>
    <t>L 368</t>
  </si>
  <si>
    <t>L 369</t>
  </si>
  <si>
    <t>L 370</t>
  </si>
  <si>
    <t>L 371</t>
  </si>
  <si>
    <t>L 372</t>
  </si>
  <si>
    <t>L 373</t>
  </si>
  <si>
    <t>L 374</t>
  </si>
  <si>
    <t>L 375</t>
  </si>
  <si>
    <t>L 376</t>
  </si>
  <si>
    <t>L 377</t>
  </si>
  <si>
    <t>L 378</t>
  </si>
  <si>
    <t>L 379</t>
  </si>
  <si>
    <t>L 380</t>
  </si>
  <si>
    <t>L 381</t>
  </si>
  <si>
    <t>L 382</t>
  </si>
  <si>
    <t>Sheet 1-1-1-1-1-1-1-1-1</t>
  </si>
</sst>
</file>

<file path=xl/styles.xml><?xml version="1.0" encoding="utf-8"?>
<styleSheet xmlns="http://schemas.openxmlformats.org/spreadsheetml/2006/main">
  <numFmts count="12">
    <numFmt numFmtId="0" formatCode="General"/>
    <numFmt numFmtId="59" formatCode="d mmm yyyy"/>
    <numFmt numFmtId="60" formatCode="yyyy"/>
    <numFmt numFmtId="61" formatCode="d/m"/>
    <numFmt numFmtId="62" formatCode="0.0"/>
    <numFmt numFmtId="63" formatCode="#,##0.0"/>
    <numFmt numFmtId="64" formatCode="_-[$£-809]* #,##0.00_-;\-[$£-809]* #,##0.00_-;_-[$£-809]* &quot;-&quot;??;_-@_-"/>
    <numFmt numFmtId="65" formatCode="_-[$£-809]* #,##0_-;\-[$£-809]* #,##0_-;_-[$£-809]* &quot;-&quot;??;_-@_-"/>
    <numFmt numFmtId="66" formatCode="_-[$&quot;BZ$&quot;]* #,##0_-;_-[$&quot;BZ$&quot;]* \(#,##0\)_-;_-[$&quot;BZ$&quot;]* &quot;-&quot;??;_-@_-"/>
    <numFmt numFmtId="67" formatCode="_-[$&quot;BZ$&quot;]* #,##0.00_-;_-[$&quot;BZ$&quot;]* \(#,##0.00\)_-;_-[$&quot;BZ$&quot;]* &quot;-&quot;??;_-@_-"/>
    <numFmt numFmtId="68" formatCode="_-[$$-409]* #,##0.00_-;_-[$$-409]* \(#,##0.00\)_-;_-[$$-409]* &quot;-&quot;??;_-@_-"/>
    <numFmt numFmtId="69" formatCode="_-[$$-409]* #,##0_-;_-[$$-409]* \(#,##0\)_-;_-[$$-409]* &quot;-&quot;??;_-@_-"/>
  </numFmts>
  <fonts count="7">
    <font>
      <sz val="10"/>
      <color indexed="8"/>
      <name val="Helvetica Neue"/>
    </font>
    <font>
      <sz val="12"/>
      <color indexed="8"/>
      <name val="Helvetica Neue"/>
    </font>
    <font>
      <sz val="14"/>
      <color indexed="8"/>
      <name val="Helvetica Neue"/>
    </font>
    <font>
      <u val="single"/>
      <sz val="12"/>
      <color indexed="11"/>
      <name val="Helvetica Neue"/>
    </font>
    <font>
      <sz val="11"/>
      <color indexed="8"/>
      <name val="Helvetica Neue"/>
    </font>
    <font>
      <sz val="9"/>
      <color indexed="8"/>
      <name val="Inconsolata Regular Condensed R"/>
    </font>
    <font>
      <sz val="9"/>
      <color indexed="8"/>
      <name val="Inconsolata Regular Regular"/>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s>
  <borders count="17">
    <border>
      <left/>
      <right/>
      <top/>
      <bottom/>
      <diagonal/>
    </border>
    <border>
      <left>
        <color indexed="8"/>
      </left>
      <right>
        <color indexed="8"/>
      </right>
      <top>
        <color indexed="8"/>
      </top>
      <bottom>
        <color indexed="8"/>
      </bottom>
      <diagonal/>
    </border>
    <border>
      <left>
        <color indexed="8"/>
      </left>
      <right/>
      <top>
        <color indexed="8"/>
      </top>
      <bottom>
        <color indexed="8"/>
      </bottom>
      <diagonal/>
    </border>
    <border>
      <left/>
      <right/>
      <top>
        <color indexed="8"/>
      </top>
      <bottom>
        <color indexed="8"/>
      </bottom>
      <diagonal/>
    </border>
    <border>
      <left/>
      <right>
        <color indexed="8"/>
      </right>
      <top>
        <color indexed="8"/>
      </top>
      <bottom>
        <color indexed="8"/>
      </bottom>
      <diagonal/>
    </border>
    <border>
      <left>
        <color indexed="8"/>
      </left>
      <right>
        <color indexed="8"/>
      </right>
      <top>
        <color indexed="8"/>
      </top>
      <bottom/>
      <diagonal/>
    </border>
    <border>
      <left>
        <color indexed="8"/>
      </left>
      <right/>
      <top>
        <color indexed="8"/>
      </top>
      <bottom/>
      <diagonal/>
    </border>
    <border>
      <left/>
      <right/>
      <top>
        <color indexed="8"/>
      </top>
      <bottom/>
      <diagonal/>
    </border>
    <border>
      <left>
        <color indexed="8"/>
      </left>
      <right>
        <color indexed="8"/>
      </right>
      <top/>
      <bottom/>
      <diagonal/>
    </border>
    <border>
      <left>
        <color indexed="8"/>
      </left>
      <right/>
      <top/>
      <bottom/>
      <diagonal/>
    </border>
    <border>
      <left/>
      <right/>
      <top/>
      <bottom/>
      <diagonal/>
    </border>
    <border>
      <left>
        <color indexed="8"/>
      </left>
      <right>
        <color indexed="8"/>
      </right>
      <top/>
      <bottom>
        <color indexed="8"/>
      </bottom>
      <diagonal/>
    </border>
    <border>
      <left/>
      <right style="thin">
        <color indexed="13"/>
      </right>
      <top>
        <color indexed="8"/>
      </top>
      <bottom/>
      <diagonal/>
    </border>
    <border>
      <left/>
      <right style="thin">
        <color indexed="13"/>
      </right>
      <top/>
      <bottom/>
      <diagonal/>
    </border>
    <border>
      <left>
        <color indexed="8"/>
      </left>
      <right/>
      <top/>
      <bottom style="thin">
        <color indexed="13"/>
      </bottom>
      <diagonal/>
    </border>
    <border>
      <left/>
      <right/>
      <top/>
      <bottom style="thin">
        <color indexed="13"/>
      </bottom>
      <diagonal/>
    </border>
    <border>
      <left/>
      <right style="thin">
        <color indexed="13"/>
      </right>
      <top/>
      <bottom style="thin">
        <color indexed="13"/>
      </bottom>
      <diagonal/>
    </border>
  </borders>
  <cellStyleXfs count="1">
    <xf numFmtId="0" fontId="0" applyNumberFormat="0" applyFont="1" applyFill="0" applyBorder="0" applyAlignment="1" applyProtection="0">
      <alignment vertical="top" wrapText="1"/>
    </xf>
  </cellStyleXfs>
  <cellXfs count="160">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5" borderId="1" applyNumberFormat="0" applyFont="1" applyFill="0" applyBorder="1" applyAlignment="1" applyProtection="0">
      <alignment vertical="top" wrapText="1"/>
    </xf>
    <xf numFmtId="0" fontId="5" borderId="2" applyNumberFormat="0" applyFont="1" applyFill="0" applyBorder="1" applyAlignment="1" applyProtection="0">
      <alignment vertical="top" wrapText="1"/>
    </xf>
    <xf numFmtId="0" fontId="5" borderId="3" applyNumberFormat="0" applyFont="1" applyFill="0" applyBorder="1" applyAlignment="1" applyProtection="0">
      <alignment vertical="top" wrapText="1"/>
    </xf>
    <xf numFmtId="0" fontId="5" borderId="4" applyNumberFormat="0" applyFont="1" applyFill="0" applyBorder="1" applyAlignment="1" applyProtection="0">
      <alignment vertical="top" wrapText="1"/>
    </xf>
    <xf numFmtId="0" fontId="5" borderId="5" applyNumberFormat="0" applyFont="1" applyFill="0" applyBorder="1" applyAlignment="1" applyProtection="0">
      <alignment vertical="top" wrapText="1"/>
    </xf>
    <xf numFmtId="0" fontId="5" borderId="6" applyNumberFormat="0" applyFont="1" applyFill="0" applyBorder="1" applyAlignment="1" applyProtection="0">
      <alignment vertical="top" wrapText="1"/>
    </xf>
    <xf numFmtId="0" fontId="5" borderId="7" applyNumberFormat="0" applyFont="1" applyFill="0" applyBorder="1" applyAlignment="1" applyProtection="0">
      <alignment vertical="top" wrapText="1"/>
    </xf>
    <xf numFmtId="0" fontId="5" borderId="8" applyNumberFormat="0" applyFont="1" applyFill="0" applyBorder="1" applyAlignment="1" applyProtection="0">
      <alignment vertical="top" wrapText="1"/>
    </xf>
    <xf numFmtId="0" fontId="5" borderId="9" applyNumberFormat="0" applyFont="1" applyFill="0" applyBorder="1" applyAlignment="1" applyProtection="0">
      <alignment vertical="top" wrapText="1"/>
    </xf>
    <xf numFmtId="0" fontId="5" borderId="10" applyNumberFormat="0" applyFont="1" applyFill="0" applyBorder="1" applyAlignment="1" applyProtection="0">
      <alignment vertical="top" wrapText="1"/>
    </xf>
    <xf numFmtId="0" fontId="5" borderId="11"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4" applyNumberFormat="0" applyFont="1" applyFill="0" applyBorder="0" applyAlignment="1" applyProtection="0">
      <alignment horizontal="left" vertical="center"/>
    </xf>
    <xf numFmtId="49" fontId="5" fillId="4" borderId="1" applyNumberFormat="1" applyFont="1" applyFill="1" applyBorder="1" applyAlignment="1" applyProtection="0">
      <alignment vertical="top" wrapText="1"/>
    </xf>
    <xf numFmtId="49" fontId="5" fillId="4" borderId="2" applyNumberFormat="1" applyFont="1" applyFill="1" applyBorder="1" applyAlignment="1" applyProtection="0">
      <alignment vertical="top" wrapText="1"/>
    </xf>
    <xf numFmtId="49" fontId="5" fillId="4" borderId="3" applyNumberFormat="1" applyFont="1" applyFill="1" applyBorder="1" applyAlignment="1" applyProtection="0">
      <alignment vertical="top" wrapText="1"/>
    </xf>
    <xf numFmtId="49" fontId="5" fillId="4" borderId="4" applyNumberFormat="1" applyFont="1" applyFill="1" applyBorder="1" applyAlignment="1" applyProtection="0">
      <alignment vertical="top" wrapText="1"/>
    </xf>
    <xf numFmtId="0" fontId="5" fillId="4" borderId="5" applyNumberFormat="0" applyFont="1" applyFill="1" applyBorder="1" applyAlignment="1" applyProtection="0">
      <alignment vertical="top" wrapText="1"/>
    </xf>
    <xf numFmtId="49" fontId="5" borderId="7" applyNumberFormat="1" applyFont="1" applyFill="0" applyBorder="1" applyAlignment="1" applyProtection="0">
      <alignment vertical="top" wrapText="1"/>
    </xf>
    <xf numFmtId="59" fontId="5" borderId="7" applyNumberFormat="1" applyFont="1" applyFill="0" applyBorder="1" applyAlignment="1" applyProtection="0">
      <alignment vertical="top" wrapText="1"/>
    </xf>
    <xf numFmtId="0" fontId="5" borderId="12" applyNumberFormat="0" applyFont="1" applyFill="0" applyBorder="1" applyAlignment="1" applyProtection="0">
      <alignment vertical="top" wrapText="1"/>
    </xf>
    <xf numFmtId="0" fontId="5" fillId="4" borderId="8" applyNumberFormat="0" applyFont="1" applyFill="1" applyBorder="1" applyAlignment="1" applyProtection="0">
      <alignment vertical="top" wrapText="1"/>
    </xf>
    <xf numFmtId="0" fontId="5" fillId="5" borderId="9" applyNumberFormat="0" applyFont="1" applyFill="1" applyBorder="1" applyAlignment="1" applyProtection="0">
      <alignment vertical="top" wrapText="1"/>
    </xf>
    <xf numFmtId="49" fontId="5" fillId="5" borderId="10" applyNumberFormat="1" applyFont="1" applyFill="1" applyBorder="1" applyAlignment="1" applyProtection="0">
      <alignment vertical="top" wrapText="1"/>
    </xf>
    <xf numFmtId="59" fontId="5" fillId="5" borderId="10" applyNumberFormat="1" applyFont="1" applyFill="1" applyBorder="1" applyAlignment="1" applyProtection="0">
      <alignment vertical="top" wrapText="1"/>
    </xf>
    <xf numFmtId="0" fontId="5" fillId="5" borderId="10" applyNumberFormat="0" applyFont="1" applyFill="1" applyBorder="1" applyAlignment="1" applyProtection="0">
      <alignment vertical="top" wrapText="1"/>
    </xf>
    <xf numFmtId="49" fontId="5" fillId="5" borderId="13" applyNumberFormat="1" applyFont="1" applyFill="1" applyBorder="1" applyAlignment="1" applyProtection="0">
      <alignment vertical="top" wrapText="1"/>
    </xf>
    <xf numFmtId="49" fontId="5" borderId="10" applyNumberFormat="1" applyFont="1" applyFill="0" applyBorder="1" applyAlignment="1" applyProtection="0">
      <alignment vertical="top" wrapText="1"/>
    </xf>
    <xf numFmtId="59" fontId="5" borderId="10" applyNumberFormat="1" applyFont="1" applyFill="0" applyBorder="1" applyAlignment="1" applyProtection="0">
      <alignment vertical="top" wrapText="1"/>
    </xf>
    <xf numFmtId="49" fontId="5" borderId="13" applyNumberFormat="1" applyFont="1" applyFill="0" applyBorder="1" applyAlignment="1" applyProtection="0">
      <alignment vertical="top" wrapText="1"/>
    </xf>
    <xf numFmtId="0" fontId="5" fillId="4" borderId="11" applyNumberFormat="0" applyFont="1" applyFill="1" applyBorder="1" applyAlignment="1" applyProtection="0">
      <alignment vertical="top" wrapText="1"/>
    </xf>
    <xf numFmtId="0" fontId="5" fillId="4" borderId="1" applyNumberFormat="0" applyFont="1" applyFill="1" applyBorder="1" applyAlignment="1" applyProtection="0">
      <alignment vertical="top" wrapText="1"/>
    </xf>
    <xf numFmtId="0" fontId="5" fillId="5" borderId="13" applyNumberFormat="0" applyFont="1" applyFill="1" applyBorder="1" applyAlignment="1" applyProtection="0">
      <alignment vertical="top" wrapText="1"/>
    </xf>
    <xf numFmtId="0" fontId="5" borderId="14" applyNumberFormat="0" applyFont="1" applyFill="0" applyBorder="1" applyAlignment="1" applyProtection="0">
      <alignment vertical="top" wrapText="1"/>
    </xf>
    <xf numFmtId="0" fontId="5" borderId="15" applyNumberFormat="0" applyFont="1" applyFill="0" applyBorder="1" applyAlignment="1" applyProtection="0">
      <alignment vertical="top" wrapText="1"/>
    </xf>
    <xf numFmtId="59" fontId="5" borderId="15" applyNumberFormat="1" applyFont="1" applyFill="0" applyBorder="1" applyAlignment="1" applyProtection="0">
      <alignment vertical="top" wrapText="1"/>
    </xf>
    <xf numFmtId="0" fontId="5" borderId="16" applyNumberFormat="0" applyFont="1" applyFill="0" applyBorder="1" applyAlignment="1" applyProtection="0">
      <alignment vertical="top" wrapText="1"/>
    </xf>
    <xf numFmtId="0" applyNumberFormat="0" applyFont="0" applyFill="0" applyBorder="0" applyAlignment="1" applyProtection="0">
      <alignment vertical="center" wrapText="1"/>
    </xf>
    <xf numFmtId="0" fontId="0" applyNumberFormat="1" applyFont="1" applyFill="0" applyBorder="0" applyAlignment="1" applyProtection="0">
      <alignment vertical="top" wrapText="1"/>
    </xf>
    <xf numFmtId="1" fontId="5" borderId="6" applyNumberFormat="1" applyFont="1" applyFill="0" applyBorder="1" applyAlignment="1" applyProtection="0">
      <alignment vertical="top" wrapText="1"/>
    </xf>
    <xf numFmtId="1" fontId="5" borderId="7" applyNumberFormat="1" applyFont="1" applyFill="0" applyBorder="1" applyAlignment="1" applyProtection="0">
      <alignment vertical="top" wrapText="1"/>
    </xf>
    <xf numFmtId="0" fontId="5" borderId="7" applyNumberFormat="1" applyFont="1" applyFill="0" applyBorder="1" applyAlignment="1" applyProtection="0">
      <alignment vertical="top" wrapText="1"/>
    </xf>
    <xf numFmtId="60" fontId="5" borderId="7" applyNumberFormat="1" applyFont="1" applyFill="0" applyBorder="1" applyAlignment="1" applyProtection="0">
      <alignment vertical="top" wrapText="1"/>
    </xf>
    <xf numFmtId="3" fontId="5" borderId="12" applyNumberFormat="1" applyFont="1" applyFill="0" applyBorder="1" applyAlignment="1" applyProtection="0">
      <alignment vertical="top" wrapText="1"/>
    </xf>
    <xf numFmtId="0" fontId="5" fillId="5" borderId="9" applyNumberFormat="1" applyFont="1" applyFill="1" applyBorder="1" applyAlignment="1" applyProtection="0">
      <alignment vertical="top" wrapText="1"/>
    </xf>
    <xf numFmtId="0" fontId="5" fillId="5" borderId="10" applyNumberFormat="1" applyFont="1" applyFill="1" applyBorder="1" applyAlignment="1" applyProtection="0">
      <alignment vertical="top" wrapText="1"/>
    </xf>
    <xf numFmtId="0" fontId="5" borderId="9" applyNumberFormat="1" applyFont="1" applyFill="0" applyBorder="1" applyAlignment="1" applyProtection="0">
      <alignment vertical="top" wrapText="1"/>
    </xf>
    <xf numFmtId="0" fontId="5" borderId="10" applyNumberFormat="1" applyFont="1" applyFill="0" applyBorder="1" applyAlignment="1" applyProtection="0">
      <alignment vertical="top" wrapText="1"/>
    </xf>
    <xf numFmtId="0" fontId="5" borderId="13" applyNumberFormat="0" applyFont="1" applyFill="0" applyBorder="1" applyAlignment="1" applyProtection="0">
      <alignment vertical="top" wrapText="1"/>
    </xf>
    <xf numFmtId="1" fontId="5" borderId="9" applyNumberFormat="1" applyFont="1" applyFill="0" applyBorder="1" applyAlignment="1" applyProtection="0">
      <alignment vertical="top" wrapText="1"/>
    </xf>
    <xf numFmtId="1" fontId="5" fillId="5" borderId="9" applyNumberFormat="1" applyFont="1" applyFill="1" applyBorder="1" applyAlignment="1" applyProtection="0">
      <alignment vertical="top" wrapText="1"/>
    </xf>
    <xf numFmtId="1" fontId="5" borderId="10" applyNumberFormat="1" applyFont="1" applyFill="0" applyBorder="1" applyAlignment="1" applyProtection="0">
      <alignment vertical="top" wrapText="1"/>
    </xf>
    <xf numFmtId="60" fontId="5" borderId="10" applyNumberFormat="1" applyFont="1" applyFill="0" applyBorder="1" applyAlignment="1" applyProtection="0">
      <alignment vertical="top" wrapText="1"/>
    </xf>
    <xf numFmtId="1" fontId="5" fillId="5" borderId="10" applyNumberFormat="1" applyFont="1" applyFill="1" applyBorder="1" applyAlignment="1" applyProtection="0">
      <alignment vertical="top" wrapText="1"/>
    </xf>
    <xf numFmtId="60" fontId="5" fillId="5" borderId="10" applyNumberFormat="1" applyFont="1" applyFill="1" applyBorder="1" applyAlignment="1" applyProtection="0">
      <alignment vertical="top" wrapText="1"/>
    </xf>
    <xf numFmtId="3" fontId="5" fillId="5" borderId="13" applyNumberFormat="1" applyFont="1" applyFill="1" applyBorder="1" applyAlignment="1" applyProtection="0">
      <alignment vertical="top" wrapText="1"/>
    </xf>
    <xf numFmtId="3" fontId="5" borderId="13" applyNumberFormat="1" applyFont="1" applyFill="0" applyBorder="1" applyAlignment="1" applyProtection="0">
      <alignment vertical="top" wrapText="1"/>
    </xf>
    <xf numFmtId="49" fontId="5" fillId="4" borderId="5" applyNumberFormat="1" applyFont="1" applyFill="1" applyBorder="1" applyAlignment="1" applyProtection="0">
      <alignment vertical="top" wrapText="1"/>
    </xf>
    <xf numFmtId="49" fontId="5" fillId="4" borderId="11" applyNumberFormat="1" applyFont="1" applyFill="1" applyBorder="1" applyAlignment="1" applyProtection="0">
      <alignment vertical="top" wrapText="1"/>
    </xf>
    <xf numFmtId="61" fontId="5" fillId="5" borderId="10" applyNumberFormat="1" applyFont="1" applyFill="1" applyBorder="1" applyAlignment="1" applyProtection="0">
      <alignment vertical="top" wrapText="1"/>
    </xf>
    <xf numFmtId="49" fontId="5" fillId="4" borderId="8" applyNumberFormat="1" applyFont="1" applyFill="1" applyBorder="1" applyAlignment="1" applyProtection="0">
      <alignment vertical="top" wrapText="1"/>
    </xf>
    <xf numFmtId="1" fontId="5" fillId="5" borderId="14" applyNumberFormat="1" applyFont="1" applyFill="1" applyBorder="1" applyAlignment="1" applyProtection="0">
      <alignment vertical="top" wrapText="1"/>
    </xf>
    <xf numFmtId="1" fontId="5" fillId="5" borderId="15" applyNumberFormat="1" applyFont="1" applyFill="1" applyBorder="1" applyAlignment="1" applyProtection="0">
      <alignment vertical="top" wrapText="1"/>
    </xf>
    <xf numFmtId="0" fontId="5" fillId="5" borderId="15" applyNumberFormat="0" applyFont="1" applyFill="1" applyBorder="1" applyAlignment="1" applyProtection="0">
      <alignment vertical="top" wrapText="1"/>
    </xf>
    <xf numFmtId="49" fontId="5" fillId="5" borderId="15" applyNumberFormat="1" applyFont="1" applyFill="1" applyBorder="1" applyAlignment="1" applyProtection="0">
      <alignment vertical="top" wrapText="1"/>
    </xf>
    <xf numFmtId="60" fontId="5" fillId="5" borderId="15" applyNumberFormat="1" applyFont="1" applyFill="1" applyBorder="1" applyAlignment="1" applyProtection="0">
      <alignment vertical="top" wrapText="1"/>
    </xf>
    <xf numFmtId="0" fontId="5" fillId="5" borderId="16"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5" borderId="6" applyNumberFormat="1" applyFont="1" applyFill="0" applyBorder="1" applyAlignment="1" applyProtection="0">
      <alignment vertical="top" wrapText="1"/>
    </xf>
    <xf numFmtId="4" fontId="5" borderId="7" applyNumberFormat="1" applyFont="1" applyFill="0" applyBorder="1" applyAlignment="1" applyProtection="0">
      <alignment vertical="top" wrapText="1"/>
    </xf>
    <xf numFmtId="3" fontId="5" borderId="7" applyNumberFormat="1" applyFont="1" applyFill="0" applyBorder="1" applyAlignment="1" applyProtection="0">
      <alignment vertical="top" wrapText="1"/>
    </xf>
    <xf numFmtId="4" fontId="5" fillId="5" borderId="10" applyNumberFormat="1" applyFont="1" applyFill="1" applyBorder="1" applyAlignment="1" applyProtection="0">
      <alignment vertical="top" wrapText="1"/>
    </xf>
    <xf numFmtId="3" fontId="5" fillId="5" borderId="10" applyNumberFormat="1" applyFont="1" applyFill="1" applyBorder="1" applyAlignment="1" applyProtection="0">
      <alignment vertical="top" wrapText="1"/>
    </xf>
    <xf numFmtId="4" fontId="5" borderId="10" applyNumberFormat="1" applyFont="1" applyFill="0" applyBorder="1" applyAlignment="1" applyProtection="0">
      <alignment vertical="top" wrapText="1"/>
    </xf>
    <xf numFmtId="3" fontId="5" borderId="10" applyNumberFormat="1" applyFont="1" applyFill="0" applyBorder="1" applyAlignment="1" applyProtection="0">
      <alignment vertical="top" wrapText="1"/>
    </xf>
    <xf numFmtId="1" fontId="5" borderId="15" applyNumberFormat="1" applyFont="1" applyFill="0" applyBorder="1" applyAlignment="1" applyProtection="0">
      <alignment vertical="top" wrapText="1"/>
    </xf>
    <xf numFmtId="4" fontId="5" borderId="15" applyNumberFormat="1" applyFont="1" applyFill="0" applyBorder="1" applyAlignment="1" applyProtection="0">
      <alignment vertical="top" wrapText="1"/>
    </xf>
    <xf numFmtId="3" fontId="5" borderId="15"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5" borderId="6" applyNumberFormat="1" applyFont="1" applyFill="0" applyBorder="1" applyAlignment="1" applyProtection="0">
      <alignment vertical="top" wrapText="1"/>
    </xf>
    <xf numFmtId="49" fontId="5" fillId="5" borderId="9" applyNumberFormat="1" applyFont="1" applyFill="1" applyBorder="1" applyAlignment="1" applyProtection="0">
      <alignment vertical="top" wrapText="1"/>
    </xf>
    <xf numFmtId="49" fontId="5" borderId="9" applyNumberFormat="1" applyFont="1" applyFill="0" applyBorder="1" applyAlignment="1" applyProtection="0">
      <alignment vertical="top" wrapText="1"/>
    </xf>
    <xf numFmtId="49" fontId="5" borderId="14" applyNumberFormat="1" applyFont="1" applyFill="0" applyBorder="1" applyAlignment="1" applyProtection="0">
      <alignment vertical="top" wrapText="1"/>
    </xf>
    <xf numFmtId="49" fontId="5" borderId="15"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5" borderId="5" applyNumberFormat="1" applyFont="1" applyFill="0" applyBorder="1" applyAlignment="1" applyProtection="0">
      <alignment vertical="top" wrapText="1"/>
    </xf>
    <xf numFmtId="4" fontId="5" borderId="6" applyNumberFormat="1" applyFont="1" applyFill="0" applyBorder="1" applyAlignment="1" applyProtection="0">
      <alignment vertical="top" wrapText="1"/>
    </xf>
    <xf numFmtId="62" fontId="5" borderId="7" applyNumberFormat="1" applyFont="1" applyFill="0" applyBorder="1" applyAlignment="1" applyProtection="0">
      <alignment vertical="top" wrapText="1"/>
    </xf>
    <xf numFmtId="63" fontId="5" borderId="7" applyNumberFormat="1" applyFont="1" applyFill="0" applyBorder="1" applyAlignment="1" applyProtection="0">
      <alignment vertical="top" wrapText="1"/>
    </xf>
    <xf numFmtId="0" fontId="5" fillId="5" borderId="8" applyNumberFormat="1" applyFont="1" applyFill="1" applyBorder="1" applyAlignment="1" applyProtection="0">
      <alignment vertical="top" wrapText="1"/>
    </xf>
    <xf numFmtId="3" fontId="5" fillId="5" borderId="9" applyNumberFormat="1" applyFont="1" applyFill="1" applyBorder="1" applyAlignment="1" applyProtection="0">
      <alignment vertical="top" wrapText="1"/>
    </xf>
    <xf numFmtId="62" fontId="5" fillId="5" borderId="10" applyNumberFormat="1" applyFont="1" applyFill="1" applyBorder="1" applyAlignment="1" applyProtection="0">
      <alignment vertical="top" wrapText="1"/>
    </xf>
    <xf numFmtId="63" fontId="5" fillId="5" borderId="10" applyNumberFormat="1" applyFont="1" applyFill="1" applyBorder="1" applyAlignment="1" applyProtection="0">
      <alignment vertical="top" wrapText="1"/>
    </xf>
    <xf numFmtId="0" fontId="5" borderId="8" applyNumberFormat="1" applyFont="1" applyFill="0" applyBorder="1" applyAlignment="1" applyProtection="0">
      <alignment vertical="top" wrapText="1"/>
    </xf>
    <xf numFmtId="3" fontId="5" borderId="9" applyNumberFormat="1" applyFont="1" applyFill="0" applyBorder="1" applyAlignment="1" applyProtection="0">
      <alignment vertical="top" wrapText="1"/>
    </xf>
    <xf numFmtId="62" fontId="5" borderId="10" applyNumberFormat="1" applyFont="1" applyFill="0" applyBorder="1" applyAlignment="1" applyProtection="0">
      <alignment vertical="top" wrapText="1"/>
    </xf>
    <xf numFmtId="63" fontId="5" borderId="10" applyNumberFormat="1" applyFont="1" applyFill="0" applyBorder="1" applyAlignment="1" applyProtection="0">
      <alignment vertical="top" wrapText="1"/>
    </xf>
    <xf numFmtId="0" fontId="5" borderId="11" applyNumberFormat="1" applyFont="1" applyFill="0" applyBorder="1" applyAlignment="1" applyProtection="0">
      <alignment vertical="top" wrapText="1"/>
    </xf>
    <xf numFmtId="4" fontId="5" borderId="9" applyNumberFormat="1" applyFont="1" applyFill="0" applyBorder="1" applyAlignment="1" applyProtection="0">
      <alignment vertical="top" wrapText="1"/>
    </xf>
    <xf numFmtId="0" fontId="5" fillId="5" borderId="1" applyNumberFormat="1" applyFont="1" applyFill="1" applyBorder="1" applyAlignment="1" applyProtection="0">
      <alignment vertical="top" wrapText="1"/>
    </xf>
    <xf numFmtId="4" fontId="5" fillId="5" borderId="9" applyNumberFormat="1" applyFont="1" applyFill="1" applyBorder="1" applyAlignment="1" applyProtection="0">
      <alignment vertical="top" wrapText="1"/>
    </xf>
    <xf numFmtId="0" fontId="5" borderId="1" applyNumberFormat="1" applyFont="1" applyFill="0" applyBorder="1" applyAlignment="1" applyProtection="0">
      <alignment vertical="top" wrapText="1"/>
    </xf>
    <xf numFmtId="64" fontId="5" borderId="10" applyNumberFormat="1" applyFont="1" applyFill="0" applyBorder="1" applyAlignment="1" applyProtection="0">
      <alignment vertical="top" wrapText="1"/>
    </xf>
    <xf numFmtId="64" fontId="5" fillId="5" borderId="10" applyNumberFormat="1" applyFont="1" applyFill="1" applyBorder="1" applyAlignment="1" applyProtection="0">
      <alignment vertical="top" wrapText="1"/>
    </xf>
    <xf numFmtId="65" fontId="5" borderId="10" applyNumberFormat="1" applyFont="1" applyFill="0" applyBorder="1" applyAlignment="1" applyProtection="0">
      <alignment vertical="top" wrapText="1"/>
    </xf>
    <xf numFmtId="66" fontId="5" borderId="10" applyNumberFormat="1" applyFont="1" applyFill="0" applyBorder="1" applyAlignment="1" applyProtection="0">
      <alignment vertical="top" wrapText="1"/>
    </xf>
    <xf numFmtId="65" fontId="5" fillId="5" borderId="10" applyNumberFormat="1" applyFont="1" applyFill="1" applyBorder="1" applyAlignment="1" applyProtection="0">
      <alignment vertical="top" wrapText="1"/>
    </xf>
    <xf numFmtId="66" fontId="5" fillId="5" borderId="10" applyNumberFormat="1" applyFont="1" applyFill="1" applyBorder="1" applyAlignment="1" applyProtection="0">
      <alignment vertical="top" wrapText="1"/>
    </xf>
    <xf numFmtId="0" fontId="5" fillId="5" borderId="1" applyNumberFormat="0" applyFont="1" applyFill="1" applyBorder="1" applyAlignment="1" applyProtection="0">
      <alignment vertical="top" wrapText="1"/>
    </xf>
    <xf numFmtId="4" fontId="5" fillId="5" borderId="14" applyNumberFormat="1" applyFont="1" applyFill="1" applyBorder="1" applyAlignment="1" applyProtection="0">
      <alignment vertical="top" wrapText="1"/>
    </xf>
    <xf numFmtId="62" fontId="5" fillId="5" borderId="15" applyNumberFormat="1" applyFont="1" applyFill="1" applyBorder="1" applyAlignment="1" applyProtection="0">
      <alignment vertical="top" wrapText="1"/>
    </xf>
    <xf numFmtId="63" fontId="5" fillId="5" borderId="15" applyNumberFormat="1" applyFont="1" applyFill="1" applyBorder="1" applyAlignment="1" applyProtection="0">
      <alignment vertical="top" wrapText="1"/>
    </xf>
    <xf numFmtId="64" fontId="5" fillId="5" borderId="15" applyNumberFormat="1" applyFont="1" applyFill="1" applyBorder="1" applyAlignment="1" applyProtection="0">
      <alignment vertical="top" wrapText="1"/>
    </xf>
    <xf numFmtId="65" fontId="5" fillId="5" borderId="15" applyNumberFormat="1" applyFont="1" applyFill="1" applyBorder="1" applyAlignment="1" applyProtection="0">
      <alignment vertical="top" wrapText="1"/>
    </xf>
    <xf numFmtId="66" fontId="5" fillId="5" borderId="15" applyNumberFormat="1" applyFont="1" applyFill="1" applyBorder="1" applyAlignment="1" applyProtection="0">
      <alignment vertical="top" wrapText="1"/>
    </xf>
    <xf numFmtId="0" fontId="0" applyNumberFormat="1" applyFont="1" applyFill="0" applyBorder="0" applyAlignment="1" applyProtection="0">
      <alignment vertical="top" wrapText="1"/>
    </xf>
    <xf numFmtId="65" fontId="5" borderId="6" applyNumberFormat="1" applyFont="1" applyFill="0" applyBorder="1" applyAlignment="1" applyProtection="0">
      <alignment vertical="top" wrapText="1"/>
    </xf>
    <xf numFmtId="65" fontId="5" borderId="7" applyNumberFormat="1" applyFont="1" applyFill="0" applyBorder="1" applyAlignment="1" applyProtection="0">
      <alignment vertical="top" wrapText="1"/>
    </xf>
    <xf numFmtId="66" fontId="5" borderId="7" applyNumberFormat="1" applyFont="1" applyFill="0" applyBorder="1" applyAlignment="1" applyProtection="0">
      <alignment vertical="top" wrapText="1"/>
    </xf>
    <xf numFmtId="66" fontId="5" borderId="12" applyNumberFormat="1" applyFont="1" applyFill="0" applyBorder="1" applyAlignment="1" applyProtection="0">
      <alignment vertical="top" wrapText="1"/>
    </xf>
    <xf numFmtId="65" fontId="5" fillId="5" borderId="9" applyNumberFormat="1" applyFont="1" applyFill="1" applyBorder="1" applyAlignment="1" applyProtection="0">
      <alignment vertical="top" wrapText="1"/>
    </xf>
    <xf numFmtId="66" fontId="5" fillId="5" borderId="13" applyNumberFormat="1" applyFont="1" applyFill="1" applyBorder="1" applyAlignment="1" applyProtection="0">
      <alignment vertical="top" wrapText="1"/>
    </xf>
    <xf numFmtId="65" fontId="5" borderId="9" applyNumberFormat="1" applyFont="1" applyFill="0" applyBorder="1" applyAlignment="1" applyProtection="0">
      <alignment vertical="top" wrapText="1"/>
    </xf>
    <xf numFmtId="66" fontId="5" borderId="13" applyNumberFormat="1" applyFont="1" applyFill="0" applyBorder="1" applyAlignment="1" applyProtection="0">
      <alignment vertical="top" wrapText="1"/>
    </xf>
    <xf numFmtId="67" fontId="5" borderId="10" applyNumberFormat="1" applyFont="1" applyFill="0" applyBorder="1" applyAlignment="1" applyProtection="0">
      <alignment vertical="top" wrapText="1"/>
    </xf>
    <xf numFmtId="67" fontId="5" borderId="13" applyNumberFormat="1" applyFont="1" applyFill="0" applyBorder="1" applyAlignment="1" applyProtection="0">
      <alignment vertical="top" wrapText="1"/>
    </xf>
    <xf numFmtId="66" fontId="0" borderId="10" applyNumberFormat="1" applyFont="1" applyFill="0" applyBorder="1" applyAlignment="1" applyProtection="0">
      <alignment vertical="top" wrapText="1"/>
    </xf>
    <xf numFmtId="66" fontId="0" fillId="5" borderId="10" applyNumberFormat="1" applyFont="1" applyFill="1" applyBorder="1" applyAlignment="1" applyProtection="0">
      <alignment vertical="top" wrapText="1"/>
    </xf>
    <xf numFmtId="65" fontId="5" fillId="5" borderId="14" applyNumberFormat="1" applyFont="1" applyFill="1" applyBorder="1" applyAlignment="1" applyProtection="0">
      <alignment vertical="top" wrapText="1"/>
    </xf>
    <xf numFmtId="66" fontId="5" fillId="5" borderId="16" applyNumberFormat="1" applyFont="1" applyFill="1" applyBorder="1" applyAlignment="1" applyProtection="0">
      <alignment vertical="top" wrapText="1"/>
    </xf>
    <xf numFmtId="0" fontId="0" applyNumberFormat="1" applyFont="1" applyFill="0" applyBorder="0" applyAlignment="1" applyProtection="0">
      <alignment vertical="top" wrapText="1"/>
    </xf>
    <xf numFmtId="67" fontId="5" borderId="6" applyNumberFormat="1" applyFont="1" applyFill="0" applyBorder="1" applyAlignment="1" applyProtection="0">
      <alignment vertical="top" wrapText="1"/>
    </xf>
    <xf numFmtId="68" fontId="5" borderId="7" applyNumberFormat="1" applyFont="1" applyFill="0" applyBorder="1" applyAlignment="1" applyProtection="0">
      <alignment vertical="top" wrapText="1"/>
    </xf>
    <xf numFmtId="67" fontId="5" borderId="7" applyNumberFormat="1" applyFont="1" applyFill="0" applyBorder="1" applyAlignment="1" applyProtection="0">
      <alignment vertical="top" wrapText="1"/>
    </xf>
    <xf numFmtId="64" fontId="5" borderId="7" applyNumberFormat="1" applyFont="1" applyFill="0" applyBorder="1" applyAlignment="1" applyProtection="0">
      <alignment vertical="top" wrapText="1"/>
    </xf>
    <xf numFmtId="67" fontId="5" fillId="5" borderId="9" applyNumberFormat="1" applyFont="1" applyFill="1" applyBorder="1" applyAlignment="1" applyProtection="0">
      <alignment vertical="top" wrapText="1"/>
    </xf>
    <xf numFmtId="68" fontId="5" fillId="5" borderId="10" applyNumberFormat="1" applyFont="1" applyFill="1" applyBorder="1" applyAlignment="1" applyProtection="0">
      <alignment vertical="top" wrapText="1"/>
    </xf>
    <xf numFmtId="67" fontId="5" fillId="5" borderId="10" applyNumberFormat="1" applyFont="1" applyFill="1" applyBorder="1" applyAlignment="1" applyProtection="0">
      <alignment vertical="top" wrapText="1"/>
    </xf>
    <xf numFmtId="67" fontId="5" borderId="9" applyNumberFormat="1" applyFont="1" applyFill="0" applyBorder="1" applyAlignment="1" applyProtection="0">
      <alignment vertical="top" wrapText="1"/>
    </xf>
    <xf numFmtId="68" fontId="5" borderId="10" applyNumberFormat="1" applyFont="1" applyFill="0" applyBorder="1" applyAlignment="1" applyProtection="0">
      <alignment vertical="top" wrapText="1"/>
    </xf>
    <xf numFmtId="0" fontId="5" fillId="5" borderId="11" applyNumberFormat="1" applyFont="1" applyFill="1" applyBorder="1" applyAlignment="1" applyProtection="0">
      <alignment vertical="top" wrapText="1"/>
    </xf>
    <xf numFmtId="69" fontId="5" fillId="5" borderId="10" applyNumberFormat="1" applyFont="1" applyFill="1" applyBorder="1" applyAlignment="1" applyProtection="0">
      <alignment vertical="top" wrapText="1"/>
    </xf>
    <xf numFmtId="69" fontId="5" borderId="10" applyNumberFormat="1" applyFont="1" applyFill="0" applyBorder="1" applyAlignment="1" applyProtection="0">
      <alignment vertical="top" wrapText="1"/>
    </xf>
    <xf numFmtId="67" fontId="5" borderId="14" applyNumberFormat="1" applyFont="1" applyFill="0" applyBorder="1" applyAlignment="1" applyProtection="0">
      <alignment vertical="top" wrapText="1"/>
    </xf>
    <xf numFmtId="69" fontId="5" borderId="15" applyNumberFormat="1" applyFont="1" applyFill="0" applyBorder="1" applyAlignment="1" applyProtection="0">
      <alignment vertical="top" wrapText="1"/>
    </xf>
    <xf numFmtId="67" fontId="5" borderId="15" applyNumberFormat="1" applyFont="1" applyFill="0" applyBorder="1" applyAlignment="1" applyProtection="0">
      <alignment vertical="top" wrapText="1"/>
    </xf>
    <xf numFmtId="65" fontId="5" borderId="15" applyNumberFormat="1" applyFont="1" applyFill="0" applyBorder="1" applyAlignment="1" applyProtection="0">
      <alignment vertical="top" wrapText="1"/>
    </xf>
    <xf numFmtId="64" fontId="5" borderId="15" applyNumberFormat="1" applyFont="1" applyFill="0" applyBorder="1" applyAlignment="1" applyProtection="0">
      <alignment vertical="top" wrapText="1"/>
    </xf>
    <xf numFmtId="0" fontId="5" borderId="15"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5" fillId="4" borderId="2" applyNumberFormat="0" applyFont="1" applyFill="1" applyBorder="1" applyAlignment="1" applyProtection="0">
      <alignment vertical="top" wrapText="1"/>
    </xf>
    <xf numFmtId="0" fontId="5" fillId="4" borderId="3" applyNumberFormat="0" applyFont="1" applyFill="1" applyBorder="1" applyAlignment="1" applyProtection="0">
      <alignment vertical="top" wrapText="1"/>
    </xf>
    <xf numFmtId="0" fontId="5" fillId="4" borderId="4" applyNumberFormat="0"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d5d5d5"/>
      <rgbColor rgb="ffa5a5a5"/>
      <rgbColor rgb="fff4f4f4"/>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673205</xdr:colOff>
      <xdr:row>0</xdr:row>
      <xdr:rowOff>9186</xdr:rowOff>
    </xdr:from>
    <xdr:to>
      <xdr:col>3</xdr:col>
      <xdr:colOff>921679</xdr:colOff>
      <xdr:row>5</xdr:row>
      <xdr:rowOff>151426</xdr:rowOff>
    </xdr:to>
    <xdr:sp>
      <xdr:nvSpPr>
        <xdr:cNvPr id="2" name="Shape 2"/>
        <xdr:cNvSpPr txBox="1"/>
      </xdr:nvSpPr>
      <xdr:spPr>
        <a:xfrm>
          <a:off x="673205" y="9186"/>
          <a:ext cx="3982274" cy="128524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00000"/>
            </a:lnSpc>
            <a:spcBef>
              <a:spcPts val="0"/>
            </a:spcBef>
            <a:spcAft>
              <a:spcPts val="0"/>
            </a:spcAft>
            <a:buClrTx/>
            <a:buSzTx/>
            <a:buFontTx/>
            <a:buNone/>
            <a:tabLst/>
            <a:defRPr b="0" baseline="0" cap="none" i="0" spc="0" strike="noStrike" sz="900" u="none">
              <a:solidFill>
                <a:srgbClr val="000000"/>
              </a:solidFill>
              <a:uFillTx/>
              <a:latin typeface="Inconsolata Regular Regular"/>
              <a:ea typeface="Inconsolata Regular Regular"/>
              <a:cs typeface="Inconsolata Regular Regular"/>
              <a:sym typeface="Inconsolata Regular Regular"/>
            </a:defRPr>
          </a:pPr>
          <a:r>
            <a:rPr b="0" baseline="0" cap="none" i="0" spc="0" strike="noStrike" sz="900" u="none">
              <a:solidFill>
                <a:srgbClr val="000000"/>
              </a:solidFill>
              <a:uFillTx/>
              <a:latin typeface="Inconsolata Regular Regular"/>
              <a:ea typeface="Inconsolata Regular Regular"/>
              <a:cs typeface="Inconsolata Regular Regular"/>
              <a:sym typeface="Inconsolata Regular Regular"/>
            </a:rPr>
            <a:t>Loss of life or property in Belize from 1630 to present.</a:t>
          </a:r>
          <a:endParaRPr b="0" baseline="0" cap="none" i="0" spc="0" strike="noStrike" sz="900" u="none">
            <a:solidFill>
              <a:srgbClr val="000000"/>
            </a:solidFill>
            <a:uFillTx/>
            <a:latin typeface="Inconsolata Regular Regular"/>
            <a:ea typeface="Inconsolata Regular Regular"/>
            <a:cs typeface="Inconsolata Regular Regular"/>
            <a:sym typeface="Inconsolata Regular Regular"/>
          </a:endParaRPr>
        </a:p>
        <a:p>
          <a:pPr marL="0" marR="0" indent="0" algn="l" defTabSz="457200" latinLnBrk="0">
            <a:lnSpc>
              <a:spcPct val="100000"/>
            </a:lnSpc>
            <a:spcBef>
              <a:spcPts val="0"/>
            </a:spcBef>
            <a:spcAft>
              <a:spcPts val="0"/>
            </a:spcAft>
            <a:buClrTx/>
            <a:buSzTx/>
            <a:buFontTx/>
            <a:buNone/>
            <a:tabLst/>
            <a:defRPr b="0" baseline="0" cap="none" i="0" spc="0" strike="noStrike" sz="900" u="none">
              <a:solidFill>
                <a:srgbClr val="000000"/>
              </a:solidFill>
              <a:uFillTx/>
              <a:latin typeface="Inconsolata Regular Regular"/>
              <a:ea typeface="Inconsolata Regular Regular"/>
              <a:cs typeface="Inconsolata Regular Regular"/>
              <a:sym typeface="Inconsolata Regular Regular"/>
            </a:defRPr>
          </a:pPr>
          <a:endParaRPr b="0" baseline="0" cap="none" i="0" spc="0" strike="noStrike" sz="900" u="none">
            <a:solidFill>
              <a:srgbClr val="000000"/>
            </a:solidFill>
            <a:uFillTx/>
            <a:latin typeface="Inconsolata Regular Regular"/>
            <a:ea typeface="Inconsolata Regular Regular"/>
            <a:cs typeface="Inconsolata Regular Regular"/>
            <a:sym typeface="Inconsolata Regular Regular"/>
          </a:endParaRPr>
        </a:p>
        <a:p>
          <a:pPr marL="0" marR="0" indent="0" algn="l" defTabSz="457200" latinLnBrk="0">
            <a:lnSpc>
              <a:spcPct val="100000"/>
            </a:lnSpc>
            <a:spcBef>
              <a:spcPts val="0"/>
            </a:spcBef>
            <a:spcAft>
              <a:spcPts val="0"/>
            </a:spcAft>
            <a:buClrTx/>
            <a:buSzTx/>
            <a:buFontTx/>
            <a:buNone/>
            <a:tabLst/>
            <a:defRPr b="0" baseline="0" cap="none" i="0" spc="0" strike="noStrike" sz="900" u="none">
              <a:solidFill>
                <a:srgbClr val="000000"/>
              </a:solidFill>
              <a:uFillTx/>
              <a:latin typeface="Inconsolata Regular Regular"/>
              <a:ea typeface="Inconsolata Regular Regular"/>
              <a:cs typeface="Inconsolata Regular Regular"/>
              <a:sym typeface="Inconsolata Regular Regular"/>
            </a:defRPr>
          </a:pPr>
          <a:r>
            <a:rPr b="0" baseline="0" cap="none" i="0" spc="0" strike="noStrike" sz="900" u="none">
              <a:solidFill>
                <a:srgbClr val="000000"/>
              </a:solidFill>
              <a:uFillTx/>
              <a:latin typeface="Inconsolata Regular Regular"/>
              <a:ea typeface="Inconsolata Regular Regular"/>
              <a:cs typeface="Inconsolata Regular Regular"/>
              <a:sym typeface="Inconsolata Regular Regular"/>
            </a:rPr>
            <a:t>Version 1.0 / 20 May 2020 / Belmopan / A. Navidad</a:t>
          </a:r>
          <a:endParaRPr b="0" baseline="0" cap="none" i="0" spc="0" strike="noStrike" sz="900" u="none">
            <a:solidFill>
              <a:srgbClr val="000000"/>
            </a:solidFill>
            <a:uFillTx/>
            <a:latin typeface="Inconsolata Regular Regular"/>
            <a:ea typeface="Inconsolata Regular Regular"/>
            <a:cs typeface="Inconsolata Regular Regular"/>
            <a:sym typeface="Inconsolata Regular Regular"/>
          </a:endParaRPr>
        </a:p>
        <a:p>
          <a:pPr marL="0" marR="0" indent="0" algn="l" defTabSz="457200" latinLnBrk="0">
            <a:lnSpc>
              <a:spcPct val="100000"/>
            </a:lnSpc>
            <a:spcBef>
              <a:spcPts val="0"/>
            </a:spcBef>
            <a:spcAft>
              <a:spcPts val="0"/>
            </a:spcAft>
            <a:buClrTx/>
            <a:buSzTx/>
            <a:buFontTx/>
            <a:buNone/>
            <a:tabLst/>
            <a:defRPr b="0" baseline="0" cap="none" i="0" spc="0" strike="noStrike" sz="900" u="none">
              <a:solidFill>
                <a:srgbClr val="000000"/>
              </a:solidFill>
              <a:uFillTx/>
              <a:latin typeface="Inconsolata Regular Regular"/>
              <a:ea typeface="Inconsolata Regular Regular"/>
              <a:cs typeface="Inconsolata Regular Regular"/>
              <a:sym typeface="Inconsolata Regular Regular"/>
            </a:defRPr>
          </a:pPr>
          <a:endParaRPr b="0" baseline="0" cap="none" i="0" spc="0" strike="noStrike" sz="900" u="none">
            <a:solidFill>
              <a:srgbClr val="000000"/>
            </a:solidFill>
            <a:uFillTx/>
            <a:latin typeface="Inconsolata Regular Regular"/>
            <a:ea typeface="Inconsolata Regular Regular"/>
            <a:cs typeface="Inconsolata Regular Regular"/>
            <a:sym typeface="Inconsolata Regular Regular"/>
          </a:endParaRPr>
        </a:p>
        <a:p>
          <a:pPr marL="0" marR="0" indent="0" algn="l" defTabSz="457200" latinLnBrk="0">
            <a:lnSpc>
              <a:spcPct val="100000"/>
            </a:lnSpc>
            <a:spcBef>
              <a:spcPts val="0"/>
            </a:spcBef>
            <a:spcAft>
              <a:spcPts val="0"/>
            </a:spcAft>
            <a:buClrTx/>
            <a:buSzTx/>
            <a:buFontTx/>
            <a:buNone/>
            <a:tabLst/>
            <a:defRPr b="0" baseline="0" cap="none" i="0" spc="0" strike="noStrike" sz="900" u="none">
              <a:solidFill>
                <a:srgbClr val="000000"/>
              </a:solidFill>
              <a:uFillTx/>
              <a:latin typeface="Inconsolata Regular Regular"/>
              <a:ea typeface="Inconsolata Regular Regular"/>
              <a:cs typeface="Inconsolata Regular Regular"/>
              <a:sym typeface="Inconsolata Regular Regular"/>
            </a:defRPr>
          </a:pPr>
          <a:r>
            <a:rPr b="0" baseline="0" cap="none" i="0" spc="0" strike="noStrike" sz="900" u="none">
              <a:solidFill>
                <a:srgbClr val="000000"/>
              </a:solidFill>
              <a:uFillTx/>
              <a:latin typeface="Inconsolata Regular Regular"/>
              <a:ea typeface="Inconsolata Regular Regular"/>
              <a:cs typeface="Inconsolata Regular Regular"/>
              <a:sym typeface="Inconsolata Regular Regular"/>
            </a:rPr>
            <a:t>This spreadsheet presents six series on data relevant to losses of life, limb or property in Belize from 1630 to present. This version is incomplete, and completed portions have not been cross-checked by a second person, nor standardised.</a:t>
          </a:r>
        </a:p>
      </xdr:txBody>
    </xdr:sp>
    <xdr:clientData/>
  </xdr:twoCellAnchor>
  <xdr:twoCellAnchor>
    <xdr:from>
      <xdr:col>0</xdr:col>
      <xdr:colOff>673205</xdr:colOff>
      <xdr:row>6</xdr:row>
      <xdr:rowOff>6011</xdr:rowOff>
    </xdr:from>
    <xdr:to>
      <xdr:col>3</xdr:col>
      <xdr:colOff>921679</xdr:colOff>
      <xdr:row>21</xdr:row>
      <xdr:rowOff>53001</xdr:rowOff>
    </xdr:to>
    <xdr:sp>
      <xdr:nvSpPr>
        <xdr:cNvPr id="3" name="Shape 3"/>
        <xdr:cNvSpPr txBox="1"/>
      </xdr:nvSpPr>
      <xdr:spPr>
        <a:xfrm>
          <a:off x="673205" y="1377611"/>
          <a:ext cx="3982274" cy="347599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00000"/>
            </a:lnSpc>
            <a:spcBef>
              <a:spcPts val="0"/>
            </a:spcBef>
            <a:spcAft>
              <a:spcPts val="0"/>
            </a:spcAft>
            <a:buClrTx/>
            <a:buSzTx/>
            <a:buFontTx/>
            <a:buNone/>
            <a:tabLst/>
            <a:defRPr b="0" baseline="0" cap="none" i="0" spc="0" strike="noStrike" sz="900" u="none">
              <a:solidFill>
                <a:srgbClr val="000000"/>
              </a:solidFill>
              <a:uFillTx/>
              <a:latin typeface="Inconsolata Regular Regular"/>
              <a:ea typeface="Inconsolata Regular Regular"/>
              <a:cs typeface="Inconsolata Regular Regular"/>
              <a:sym typeface="Inconsolata Regular Regular"/>
            </a:defRPr>
          </a:pPr>
          <a:r>
            <a:rPr b="0" baseline="0" cap="none" i="0" spc="0" strike="noStrike" sz="900" u="none">
              <a:solidFill>
                <a:srgbClr val="000000"/>
              </a:solidFill>
              <a:uFillTx/>
              <a:latin typeface="Inconsolata Regular Regular"/>
              <a:ea typeface="Inconsolata Regular Regular"/>
              <a:cs typeface="Inconsolata Regular Regular"/>
              <a:sym typeface="Inconsolata Regular Regular"/>
            </a:rPr>
            <a:t>Contents</a:t>
          </a:r>
          <a:endParaRPr b="0" baseline="0" cap="none" i="0" spc="0" strike="noStrike" sz="900" u="none">
            <a:solidFill>
              <a:srgbClr val="000000"/>
            </a:solidFill>
            <a:uFillTx/>
            <a:latin typeface="Inconsolata Regular Regular"/>
            <a:ea typeface="Inconsolata Regular Regular"/>
            <a:cs typeface="Inconsolata Regular Regular"/>
            <a:sym typeface="Inconsolata Regular Regular"/>
          </a:endParaRPr>
        </a:p>
        <a:p>
          <a:pPr marL="0" marR="0" indent="0" algn="l" defTabSz="457200" latinLnBrk="0">
            <a:lnSpc>
              <a:spcPct val="100000"/>
            </a:lnSpc>
            <a:spcBef>
              <a:spcPts val="0"/>
            </a:spcBef>
            <a:spcAft>
              <a:spcPts val="0"/>
            </a:spcAft>
            <a:buClrTx/>
            <a:buSzTx/>
            <a:buFontTx/>
            <a:buNone/>
            <a:tabLst/>
            <a:defRPr b="0" baseline="0" cap="none" i="0" spc="0" strike="noStrike" sz="900" u="none">
              <a:solidFill>
                <a:srgbClr val="000000"/>
              </a:solidFill>
              <a:uFillTx/>
              <a:latin typeface="Inconsolata Regular Regular"/>
              <a:ea typeface="Inconsolata Regular Regular"/>
              <a:cs typeface="Inconsolata Regular Regular"/>
              <a:sym typeface="Inconsolata Regular Regular"/>
            </a:defRPr>
          </a:pPr>
          <a:endParaRPr b="0" baseline="0" cap="none" i="0" spc="0" strike="noStrike" sz="900" u="none">
            <a:solidFill>
              <a:srgbClr val="000000"/>
            </a:solidFill>
            <a:uFillTx/>
            <a:latin typeface="Inconsolata Regular Regular"/>
            <a:ea typeface="Inconsolata Regular Regular"/>
            <a:cs typeface="Inconsolata Regular Regular"/>
            <a:sym typeface="Inconsolata Regular Regular"/>
          </a:endParaRPr>
        </a:p>
        <a:p>
          <a:pPr marL="0" marR="0" indent="0" algn="l" defTabSz="457200" latinLnBrk="0">
            <a:lnSpc>
              <a:spcPct val="100000"/>
            </a:lnSpc>
            <a:spcBef>
              <a:spcPts val="0"/>
            </a:spcBef>
            <a:spcAft>
              <a:spcPts val="0"/>
            </a:spcAft>
            <a:buClrTx/>
            <a:buSzTx/>
            <a:buFontTx/>
            <a:buNone/>
            <a:tabLst/>
            <a:defRPr b="0" baseline="0" cap="none" i="0" spc="0" strike="noStrike" sz="900" u="none">
              <a:solidFill>
                <a:srgbClr val="000000"/>
              </a:solidFill>
              <a:uFillTx/>
              <a:latin typeface="Inconsolata Regular Regular"/>
              <a:ea typeface="Inconsolata Regular Regular"/>
              <a:cs typeface="Inconsolata Regular Regular"/>
              <a:sym typeface="Inconsolata Regular Regular"/>
            </a:defRPr>
          </a:pPr>
          <a:r>
            <a:rPr b="0" baseline="0" cap="none" i="0" spc="0" strike="noStrike" sz="900" u="none">
              <a:solidFill>
                <a:srgbClr val="000000"/>
              </a:solidFill>
              <a:uFillTx/>
              <a:latin typeface="Inconsolata Regular Regular"/>
              <a:ea typeface="Inconsolata Regular Regular"/>
              <a:cs typeface="Inconsolata Regular Regular"/>
              <a:sym typeface="Inconsolata Regular Regular"/>
            </a:rPr>
            <a:t>Clusters = Periodisation or clustering of events involving loss of life or property. Spans 11 columns, 99 lines = 1,089 data points.</a:t>
          </a:r>
          <a:endParaRPr b="0" baseline="0" cap="none" i="0" spc="0" strike="noStrike" sz="900" u="none">
            <a:solidFill>
              <a:srgbClr val="000000"/>
            </a:solidFill>
            <a:uFillTx/>
            <a:latin typeface="Inconsolata Regular Regular"/>
            <a:ea typeface="Inconsolata Regular Regular"/>
            <a:cs typeface="Inconsolata Regular Regular"/>
            <a:sym typeface="Inconsolata Regular Regular"/>
          </a:endParaRPr>
        </a:p>
        <a:p>
          <a:pPr marL="0" marR="0" indent="0" algn="l" defTabSz="457200" latinLnBrk="0">
            <a:lnSpc>
              <a:spcPct val="100000"/>
            </a:lnSpc>
            <a:spcBef>
              <a:spcPts val="0"/>
            </a:spcBef>
            <a:spcAft>
              <a:spcPts val="0"/>
            </a:spcAft>
            <a:buClrTx/>
            <a:buSzTx/>
            <a:buFontTx/>
            <a:buNone/>
            <a:tabLst/>
            <a:defRPr b="0" baseline="0" cap="none" i="0" spc="0" strike="noStrike" sz="900" u="none">
              <a:solidFill>
                <a:srgbClr val="000000"/>
              </a:solidFill>
              <a:uFillTx/>
              <a:latin typeface="Inconsolata Regular Regular"/>
              <a:ea typeface="Inconsolata Regular Regular"/>
              <a:cs typeface="Inconsolata Regular Regular"/>
              <a:sym typeface="Inconsolata Regular Regular"/>
            </a:defRPr>
          </a:pPr>
          <a:endParaRPr b="0" baseline="0" cap="none" i="0" spc="0" strike="noStrike" sz="900" u="none">
            <a:solidFill>
              <a:srgbClr val="000000"/>
            </a:solidFill>
            <a:uFillTx/>
            <a:latin typeface="Inconsolata Regular Regular"/>
            <a:ea typeface="Inconsolata Regular Regular"/>
            <a:cs typeface="Inconsolata Regular Regular"/>
            <a:sym typeface="Inconsolata Regular Regular"/>
          </a:endParaRPr>
        </a:p>
        <a:p>
          <a:pPr marL="0" marR="0" indent="0" algn="l" defTabSz="457200" latinLnBrk="0">
            <a:lnSpc>
              <a:spcPct val="100000"/>
            </a:lnSpc>
            <a:spcBef>
              <a:spcPts val="0"/>
            </a:spcBef>
            <a:spcAft>
              <a:spcPts val="0"/>
            </a:spcAft>
            <a:buClrTx/>
            <a:buSzTx/>
            <a:buFontTx/>
            <a:buNone/>
            <a:tabLst/>
            <a:defRPr b="0" baseline="0" cap="none" i="0" spc="0" strike="noStrike" sz="900" u="none">
              <a:solidFill>
                <a:srgbClr val="000000"/>
              </a:solidFill>
              <a:uFillTx/>
              <a:latin typeface="Inconsolata Regular Regular"/>
              <a:ea typeface="Inconsolata Regular Regular"/>
              <a:cs typeface="Inconsolata Regular Regular"/>
              <a:sym typeface="Inconsolata Regular Regular"/>
            </a:defRPr>
          </a:pPr>
          <a:r>
            <a:rPr b="0" baseline="0" cap="none" i="0" spc="0" strike="noStrike" sz="900" u="none">
              <a:solidFill>
                <a:srgbClr val="000000"/>
              </a:solidFill>
              <a:uFillTx/>
              <a:latin typeface="Inconsolata Regular Regular"/>
              <a:ea typeface="Inconsolata Regular Regular"/>
              <a:cs typeface="Inconsolata Regular Regular"/>
              <a:sym typeface="Inconsolata Regular Regular"/>
            </a:rPr>
            <a:t>Series S = Primary and secondary sources used or discovered. Spans 23 columns, 436 lines = 10,028 data points.</a:t>
          </a:r>
          <a:endParaRPr b="0" baseline="0" cap="none" i="0" spc="0" strike="noStrike" sz="900" u="none">
            <a:solidFill>
              <a:srgbClr val="000000"/>
            </a:solidFill>
            <a:uFillTx/>
            <a:latin typeface="Inconsolata Regular Regular"/>
            <a:ea typeface="Inconsolata Regular Regular"/>
            <a:cs typeface="Inconsolata Regular Regular"/>
            <a:sym typeface="Inconsolata Regular Regular"/>
          </a:endParaRPr>
        </a:p>
        <a:p>
          <a:pPr marL="0" marR="0" indent="0" algn="l" defTabSz="457200" latinLnBrk="0">
            <a:lnSpc>
              <a:spcPct val="100000"/>
            </a:lnSpc>
            <a:spcBef>
              <a:spcPts val="0"/>
            </a:spcBef>
            <a:spcAft>
              <a:spcPts val="0"/>
            </a:spcAft>
            <a:buClrTx/>
            <a:buSzTx/>
            <a:buFontTx/>
            <a:buNone/>
            <a:tabLst/>
            <a:defRPr b="0" baseline="0" cap="none" i="0" spc="0" strike="noStrike" sz="900" u="none">
              <a:solidFill>
                <a:srgbClr val="000000"/>
              </a:solidFill>
              <a:uFillTx/>
              <a:latin typeface="Inconsolata Regular Regular"/>
              <a:ea typeface="Inconsolata Regular Regular"/>
              <a:cs typeface="Inconsolata Regular Regular"/>
              <a:sym typeface="Inconsolata Regular Regular"/>
            </a:defRPr>
          </a:pPr>
          <a:endParaRPr b="0" baseline="0" cap="none" i="0" spc="0" strike="noStrike" sz="900" u="none">
            <a:solidFill>
              <a:srgbClr val="000000"/>
            </a:solidFill>
            <a:uFillTx/>
            <a:latin typeface="Inconsolata Regular Regular"/>
            <a:ea typeface="Inconsolata Regular Regular"/>
            <a:cs typeface="Inconsolata Regular Regular"/>
            <a:sym typeface="Inconsolata Regular Regular"/>
          </a:endParaRPr>
        </a:p>
        <a:p>
          <a:pPr marL="0" marR="0" indent="0" algn="l" defTabSz="457200" latinLnBrk="0">
            <a:lnSpc>
              <a:spcPct val="100000"/>
            </a:lnSpc>
            <a:spcBef>
              <a:spcPts val="0"/>
            </a:spcBef>
            <a:spcAft>
              <a:spcPts val="0"/>
            </a:spcAft>
            <a:buClrTx/>
            <a:buSzTx/>
            <a:buFontTx/>
            <a:buNone/>
            <a:tabLst/>
            <a:defRPr b="0" baseline="0" cap="none" i="0" spc="0" strike="noStrike" sz="900" u="none">
              <a:solidFill>
                <a:srgbClr val="000000"/>
              </a:solidFill>
              <a:uFillTx/>
              <a:latin typeface="Inconsolata Regular Regular"/>
              <a:ea typeface="Inconsolata Regular Regular"/>
              <a:cs typeface="Inconsolata Regular Regular"/>
              <a:sym typeface="Inconsolata Regular Regular"/>
            </a:defRPr>
          </a:pPr>
          <a:r>
            <a:rPr b="0" baseline="0" cap="none" i="0" spc="0" strike="noStrike" sz="900" u="none">
              <a:solidFill>
                <a:srgbClr val="000000"/>
              </a:solidFill>
              <a:uFillTx/>
              <a:latin typeface="Inconsolata Regular Regular"/>
              <a:ea typeface="Inconsolata Regular Regular"/>
              <a:cs typeface="Inconsolata Regular Regular"/>
              <a:sym typeface="Inconsolata Regular Regular"/>
            </a:rPr>
            <a:t>Series E = Events, mostly pre-1820. Spans 21 columns, 549 lines = 11,529 data points.</a:t>
          </a:r>
          <a:endParaRPr b="0" baseline="0" cap="none" i="0" spc="0" strike="noStrike" sz="900" u="none">
            <a:solidFill>
              <a:srgbClr val="000000"/>
            </a:solidFill>
            <a:uFillTx/>
            <a:latin typeface="Inconsolata Regular Regular"/>
            <a:ea typeface="Inconsolata Regular Regular"/>
            <a:cs typeface="Inconsolata Regular Regular"/>
            <a:sym typeface="Inconsolata Regular Regular"/>
          </a:endParaRPr>
        </a:p>
        <a:p>
          <a:pPr marL="0" marR="0" indent="0" algn="l" defTabSz="457200" latinLnBrk="0">
            <a:lnSpc>
              <a:spcPct val="100000"/>
            </a:lnSpc>
            <a:spcBef>
              <a:spcPts val="0"/>
            </a:spcBef>
            <a:spcAft>
              <a:spcPts val="0"/>
            </a:spcAft>
            <a:buClrTx/>
            <a:buSzTx/>
            <a:buFontTx/>
            <a:buNone/>
            <a:tabLst/>
            <a:defRPr b="0" baseline="0" cap="none" i="0" spc="0" strike="noStrike" sz="900" u="none">
              <a:solidFill>
                <a:srgbClr val="000000"/>
              </a:solidFill>
              <a:uFillTx/>
              <a:latin typeface="Inconsolata Regular Regular"/>
              <a:ea typeface="Inconsolata Regular Regular"/>
              <a:cs typeface="Inconsolata Regular Regular"/>
              <a:sym typeface="Inconsolata Regular Regular"/>
            </a:defRPr>
          </a:pPr>
          <a:endParaRPr b="0" baseline="0" cap="none" i="0" spc="0" strike="noStrike" sz="900" u="none">
            <a:solidFill>
              <a:srgbClr val="000000"/>
            </a:solidFill>
            <a:uFillTx/>
            <a:latin typeface="Inconsolata Regular Regular"/>
            <a:ea typeface="Inconsolata Regular Regular"/>
            <a:cs typeface="Inconsolata Regular Regular"/>
            <a:sym typeface="Inconsolata Regular Regular"/>
          </a:endParaRPr>
        </a:p>
        <a:p>
          <a:pPr marL="0" marR="0" indent="0" algn="l" defTabSz="457200" latinLnBrk="0">
            <a:lnSpc>
              <a:spcPct val="100000"/>
            </a:lnSpc>
            <a:spcBef>
              <a:spcPts val="0"/>
            </a:spcBef>
            <a:spcAft>
              <a:spcPts val="0"/>
            </a:spcAft>
            <a:buClrTx/>
            <a:buSzTx/>
            <a:buFontTx/>
            <a:buNone/>
            <a:tabLst/>
            <a:defRPr b="0" baseline="0" cap="none" i="0" spc="0" strike="noStrike" sz="900" u="none">
              <a:solidFill>
                <a:srgbClr val="000000"/>
              </a:solidFill>
              <a:uFillTx/>
              <a:latin typeface="Inconsolata Regular Regular"/>
              <a:ea typeface="Inconsolata Regular Regular"/>
              <a:cs typeface="Inconsolata Regular Regular"/>
              <a:sym typeface="Inconsolata Regular Regular"/>
            </a:defRPr>
          </a:pPr>
          <a:r>
            <a:rPr b="0" baseline="0" cap="none" i="0" spc="0" strike="noStrike" sz="900" u="none">
              <a:solidFill>
                <a:srgbClr val="000000"/>
              </a:solidFill>
              <a:uFillTx/>
              <a:latin typeface="Inconsolata Regular Regular"/>
              <a:ea typeface="Inconsolata Regular Regular"/>
              <a:cs typeface="Inconsolata Regular Regular"/>
              <a:sym typeface="Inconsolata Regular Regular"/>
            </a:rPr>
            <a:t>Series A = Pre-censal or pre-statistical estimates of population, trade, public finances, and related material. Spans 14 columns, 94 lines = 1,316 data points.</a:t>
          </a:r>
          <a:endParaRPr b="0" baseline="0" cap="none" i="0" spc="0" strike="noStrike" sz="900" u="none">
            <a:solidFill>
              <a:srgbClr val="000000"/>
            </a:solidFill>
            <a:uFillTx/>
            <a:latin typeface="Inconsolata Regular Regular"/>
            <a:ea typeface="Inconsolata Regular Regular"/>
            <a:cs typeface="Inconsolata Regular Regular"/>
            <a:sym typeface="Inconsolata Regular Regular"/>
          </a:endParaRPr>
        </a:p>
        <a:p>
          <a:pPr marL="0" marR="0" indent="0" algn="l" defTabSz="457200" latinLnBrk="0">
            <a:lnSpc>
              <a:spcPct val="100000"/>
            </a:lnSpc>
            <a:spcBef>
              <a:spcPts val="0"/>
            </a:spcBef>
            <a:spcAft>
              <a:spcPts val="0"/>
            </a:spcAft>
            <a:buClrTx/>
            <a:buSzTx/>
            <a:buFontTx/>
            <a:buNone/>
            <a:tabLst/>
            <a:defRPr b="0" baseline="0" cap="none" i="0" spc="0" strike="noStrike" sz="900" u="none">
              <a:solidFill>
                <a:srgbClr val="000000"/>
              </a:solidFill>
              <a:uFillTx/>
              <a:latin typeface="Inconsolata Regular Regular"/>
              <a:ea typeface="Inconsolata Regular Regular"/>
              <a:cs typeface="Inconsolata Regular Regular"/>
              <a:sym typeface="Inconsolata Regular Regular"/>
            </a:defRPr>
          </a:pPr>
          <a:endParaRPr b="0" baseline="0" cap="none" i="0" spc="0" strike="noStrike" sz="900" u="none">
            <a:solidFill>
              <a:srgbClr val="000000"/>
            </a:solidFill>
            <a:uFillTx/>
            <a:latin typeface="Inconsolata Regular Regular"/>
            <a:ea typeface="Inconsolata Regular Regular"/>
            <a:cs typeface="Inconsolata Regular Regular"/>
            <a:sym typeface="Inconsolata Regular Regular"/>
          </a:endParaRPr>
        </a:p>
        <a:p>
          <a:pPr marL="0" marR="0" indent="0" algn="l" defTabSz="457200" latinLnBrk="0">
            <a:lnSpc>
              <a:spcPct val="100000"/>
            </a:lnSpc>
            <a:spcBef>
              <a:spcPts val="0"/>
            </a:spcBef>
            <a:spcAft>
              <a:spcPts val="0"/>
            </a:spcAft>
            <a:buClrTx/>
            <a:buSzTx/>
            <a:buFontTx/>
            <a:buNone/>
            <a:tabLst/>
            <a:defRPr b="0" baseline="0" cap="none" i="0" spc="0" strike="noStrike" sz="900" u="none">
              <a:solidFill>
                <a:srgbClr val="000000"/>
              </a:solidFill>
              <a:uFillTx/>
              <a:latin typeface="Inconsolata Regular Regular"/>
              <a:ea typeface="Inconsolata Regular Regular"/>
              <a:cs typeface="Inconsolata Regular Regular"/>
              <a:sym typeface="Inconsolata Regular Regular"/>
            </a:defRPr>
          </a:pPr>
          <a:r>
            <a:rPr b="0" baseline="0" cap="none" i="0" spc="0" strike="noStrike" sz="900" u="none">
              <a:solidFill>
                <a:srgbClr val="000000"/>
              </a:solidFill>
              <a:uFillTx/>
              <a:latin typeface="Inconsolata Regular Regular"/>
              <a:ea typeface="Inconsolata Regular Regular"/>
              <a:cs typeface="Inconsolata Regular Regular"/>
              <a:sym typeface="Inconsolata Regular Regular"/>
            </a:rPr>
            <a:t>Series T = Statistics of trade, mostly pre-1970. Spans 55 columns, 301 lines = 16,555 data points.</a:t>
          </a:r>
          <a:endParaRPr b="0" baseline="0" cap="none" i="0" spc="0" strike="noStrike" sz="900" u="none">
            <a:solidFill>
              <a:srgbClr val="000000"/>
            </a:solidFill>
            <a:uFillTx/>
            <a:latin typeface="Inconsolata Regular Regular"/>
            <a:ea typeface="Inconsolata Regular Regular"/>
            <a:cs typeface="Inconsolata Regular Regular"/>
            <a:sym typeface="Inconsolata Regular Regular"/>
          </a:endParaRPr>
        </a:p>
        <a:p>
          <a:pPr marL="0" marR="0" indent="0" algn="l" defTabSz="457200" latinLnBrk="0">
            <a:lnSpc>
              <a:spcPct val="100000"/>
            </a:lnSpc>
            <a:spcBef>
              <a:spcPts val="0"/>
            </a:spcBef>
            <a:spcAft>
              <a:spcPts val="0"/>
            </a:spcAft>
            <a:buClrTx/>
            <a:buSzTx/>
            <a:buFontTx/>
            <a:buNone/>
            <a:tabLst/>
            <a:defRPr b="0" baseline="0" cap="none" i="0" spc="0" strike="noStrike" sz="900" u="none">
              <a:solidFill>
                <a:srgbClr val="000000"/>
              </a:solidFill>
              <a:uFillTx/>
              <a:latin typeface="Inconsolata Regular Regular"/>
              <a:ea typeface="Inconsolata Regular Regular"/>
              <a:cs typeface="Inconsolata Regular Regular"/>
              <a:sym typeface="Inconsolata Regular Regular"/>
            </a:defRPr>
          </a:pPr>
          <a:endParaRPr b="0" baseline="0" cap="none" i="0" spc="0" strike="noStrike" sz="900" u="none">
            <a:solidFill>
              <a:srgbClr val="000000"/>
            </a:solidFill>
            <a:uFillTx/>
            <a:latin typeface="Inconsolata Regular Regular"/>
            <a:ea typeface="Inconsolata Regular Regular"/>
            <a:cs typeface="Inconsolata Regular Regular"/>
            <a:sym typeface="Inconsolata Regular Regular"/>
          </a:endParaRPr>
        </a:p>
        <a:p>
          <a:pPr marL="0" marR="0" indent="0" algn="l" defTabSz="457200" latinLnBrk="0">
            <a:lnSpc>
              <a:spcPct val="100000"/>
            </a:lnSpc>
            <a:spcBef>
              <a:spcPts val="0"/>
            </a:spcBef>
            <a:spcAft>
              <a:spcPts val="0"/>
            </a:spcAft>
            <a:buClrTx/>
            <a:buSzTx/>
            <a:buFontTx/>
            <a:buNone/>
            <a:tabLst/>
            <a:defRPr b="0" baseline="0" cap="none" i="0" spc="0" strike="noStrike" sz="900" u="none">
              <a:solidFill>
                <a:srgbClr val="000000"/>
              </a:solidFill>
              <a:uFillTx/>
              <a:latin typeface="Inconsolata Regular Regular"/>
              <a:ea typeface="Inconsolata Regular Regular"/>
              <a:cs typeface="Inconsolata Regular Regular"/>
              <a:sym typeface="Inconsolata Regular Regular"/>
            </a:defRPr>
          </a:pPr>
          <a:r>
            <a:rPr b="0" baseline="0" cap="none" i="0" spc="0" strike="noStrike" sz="900" u="none">
              <a:solidFill>
                <a:srgbClr val="000000"/>
              </a:solidFill>
              <a:uFillTx/>
              <a:latin typeface="Inconsolata Regular Regular"/>
              <a:ea typeface="Inconsolata Regular Regular"/>
              <a:cs typeface="Inconsolata Regular Regular"/>
              <a:sym typeface="Inconsolata Regular Regular"/>
            </a:rPr>
            <a:t>Series F = Statistics of public finances, mostly pre-1970. Spans 13 columns, 171 lines = 2,223 data points.</a:t>
          </a:r>
          <a:endParaRPr b="0" baseline="0" cap="none" i="0" spc="0" strike="noStrike" sz="900" u="none">
            <a:solidFill>
              <a:srgbClr val="000000"/>
            </a:solidFill>
            <a:uFillTx/>
            <a:latin typeface="Inconsolata Regular Regular"/>
            <a:ea typeface="Inconsolata Regular Regular"/>
            <a:cs typeface="Inconsolata Regular Regular"/>
            <a:sym typeface="Inconsolata Regular Regular"/>
          </a:endParaRPr>
        </a:p>
        <a:p>
          <a:pPr marL="0" marR="0" indent="0" algn="l" defTabSz="457200" latinLnBrk="0">
            <a:lnSpc>
              <a:spcPct val="100000"/>
            </a:lnSpc>
            <a:spcBef>
              <a:spcPts val="0"/>
            </a:spcBef>
            <a:spcAft>
              <a:spcPts val="0"/>
            </a:spcAft>
            <a:buClrTx/>
            <a:buSzTx/>
            <a:buFontTx/>
            <a:buNone/>
            <a:tabLst/>
            <a:defRPr b="0" baseline="0" cap="none" i="0" spc="0" strike="noStrike" sz="900" u="none">
              <a:solidFill>
                <a:srgbClr val="000000"/>
              </a:solidFill>
              <a:uFillTx/>
              <a:latin typeface="Inconsolata Regular Regular"/>
              <a:ea typeface="Inconsolata Regular Regular"/>
              <a:cs typeface="Inconsolata Regular Regular"/>
              <a:sym typeface="Inconsolata Regular Regular"/>
            </a:defRPr>
          </a:pPr>
          <a:endParaRPr b="0" baseline="0" cap="none" i="0" spc="0" strike="noStrike" sz="900" u="none">
            <a:solidFill>
              <a:srgbClr val="000000"/>
            </a:solidFill>
            <a:uFillTx/>
            <a:latin typeface="Inconsolata Regular Regular"/>
            <a:ea typeface="Inconsolata Regular Regular"/>
            <a:cs typeface="Inconsolata Regular Regular"/>
            <a:sym typeface="Inconsolata Regular Regular"/>
          </a:endParaRPr>
        </a:p>
        <a:p>
          <a:pPr marL="0" marR="0" indent="0" algn="l" defTabSz="457200" latinLnBrk="0">
            <a:lnSpc>
              <a:spcPct val="100000"/>
            </a:lnSpc>
            <a:spcBef>
              <a:spcPts val="0"/>
            </a:spcBef>
            <a:spcAft>
              <a:spcPts val="0"/>
            </a:spcAft>
            <a:buClrTx/>
            <a:buSzTx/>
            <a:buFontTx/>
            <a:buNone/>
            <a:tabLst/>
            <a:defRPr b="0" baseline="0" cap="none" i="0" spc="0" strike="noStrike" sz="900" u="none">
              <a:solidFill>
                <a:srgbClr val="000000"/>
              </a:solidFill>
              <a:uFillTx/>
              <a:latin typeface="Inconsolata Regular Regular"/>
              <a:ea typeface="Inconsolata Regular Regular"/>
              <a:cs typeface="Inconsolata Regular Regular"/>
              <a:sym typeface="Inconsolata Regular Regular"/>
            </a:defRPr>
          </a:pPr>
          <a:r>
            <a:rPr b="0" baseline="0" cap="none" i="0" spc="0" strike="noStrike" sz="900" u="none">
              <a:solidFill>
                <a:srgbClr val="000000"/>
              </a:solidFill>
              <a:uFillTx/>
              <a:latin typeface="Inconsolata Regular Regular"/>
              <a:ea typeface="Inconsolata Regular Regular"/>
              <a:cs typeface="Inconsolata Regular Regular"/>
              <a:sym typeface="Inconsolata Regular Regular"/>
            </a:rPr>
            <a:t>Series L = Estimates and statistics of currency value. Spans 17 columns, 383 lines = 6,511 data points.</a:t>
          </a:r>
        </a:p>
      </xdr:txBody>
    </xdr:sp>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2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6</v>
      </c>
    </row>
    <row r="11">
      <c r="B11" t="s" s="3">
        <v>7</v>
      </c>
      <c r="C11" s="3"/>
      <c r="D11" s="3"/>
    </row>
    <row r="12">
      <c r="B12" s="4"/>
      <c r="C12" t="s" s="4">
        <v>8</v>
      </c>
      <c r="D12" t="s" s="5">
        <v>7</v>
      </c>
    </row>
    <row r="13">
      <c r="B13" t="s" s="3">
        <v>422</v>
      </c>
      <c r="C13" s="3"/>
      <c r="D13" s="3"/>
    </row>
    <row r="14">
      <c r="B14" s="4"/>
      <c r="C14" t="s" s="4">
        <v>423</v>
      </c>
      <c r="D14" t="s" s="5">
        <v>424</v>
      </c>
    </row>
    <row r="15">
      <c r="B15" t="s" s="3">
        <v>2416</v>
      </c>
      <c r="C15" s="3"/>
      <c r="D15" s="3"/>
    </row>
    <row r="16">
      <c r="B16" s="4"/>
      <c r="C16" t="s" s="4">
        <v>2417</v>
      </c>
      <c r="D16" t="s" s="5">
        <v>2418</v>
      </c>
    </row>
    <row r="17">
      <c r="B17" t="s" s="3">
        <v>6583</v>
      </c>
      <c r="C17" s="3"/>
      <c r="D17" s="3"/>
    </row>
    <row r="18">
      <c r="B18" s="4"/>
      <c r="C18" t="s" s="4">
        <v>6584</v>
      </c>
      <c r="D18" t="s" s="5">
        <v>6585</v>
      </c>
    </row>
    <row r="19">
      <c r="B19" t="s" s="3">
        <v>7336</v>
      </c>
      <c r="C19" s="3"/>
      <c r="D19" s="3"/>
    </row>
    <row r="20">
      <c r="B20" s="4"/>
      <c r="C20" t="s" s="4">
        <v>7337</v>
      </c>
      <c r="D20" t="s" s="5">
        <v>7338</v>
      </c>
    </row>
    <row r="21">
      <c r="B21" t="s" s="3">
        <v>7938</v>
      </c>
      <c r="C21" s="3"/>
      <c r="D21" s="3"/>
    </row>
    <row r="22">
      <c r="B22" s="4"/>
      <c r="C22" t="s" s="4">
        <v>7939</v>
      </c>
      <c r="D22" t="s" s="5">
        <v>7940</v>
      </c>
    </row>
    <row r="23">
      <c r="B23" t="s" s="3">
        <v>8146</v>
      </c>
      <c r="C23" s="3"/>
      <c r="D23" s="3"/>
    </row>
    <row r="24">
      <c r="B24" s="4"/>
      <c r="C24" t="s" s="4">
        <v>8147</v>
      </c>
      <c r="D24" t="s" s="5">
        <v>8148</v>
      </c>
    </row>
    <row r="25">
      <c r="B25" t="s" s="3">
        <v>8586</v>
      </c>
      <c r="C25" s="3"/>
      <c r="D25" s="3"/>
    </row>
    <row r="26">
      <c r="B26" s="4"/>
      <c r="C26" t="s" s="4">
        <v>8</v>
      </c>
      <c r="D26" t="s" s="5">
        <v>8586</v>
      </c>
    </row>
  </sheetData>
  <mergeCells count="1">
    <mergeCell ref="B3:D3"/>
  </mergeCells>
  <hyperlinks>
    <hyperlink ref="D10" location="'Introduction - Loss of life or '!R1C1" tooltip="" display="Introduction - Loss of life or "/>
    <hyperlink ref="D12" location="'Clusters'!R2C1" tooltip="" display="Clusters"/>
    <hyperlink ref="D14" location="'S Sources - Series S 0—435 _ Pr'!R2C1" tooltip="" display="S Sources - Series S 0—435 _ Pr"/>
    <hyperlink ref="D16" location="'E Events - Series E 0—548 _ Eve'!R2C1" tooltip="" display="E Events - Series E 0—548 _ Eve"/>
    <hyperlink ref="D18" location="'A Estimates - Series A 0—93 _ P'!R2C1" tooltip="" display="A Estimates - Series A 0—93 _ P"/>
    <hyperlink ref="D20" location="'T Trade - Series T 0—300 _ Trad'!R2C1" tooltip="" display="T Trade - Series T 0—300 _ Trad"/>
    <hyperlink ref="D22" location="'F Finances - Series F 0—170 _ P'!R2C1" tooltip="" display="F Finances - Series F 0—170 _ P"/>
    <hyperlink ref="D24" location="'L Currency - Series L 0—382 _ C'!R2C1" tooltip="" display="L Currency - Series L 0—382 _ C"/>
    <hyperlink ref="D26" location="'Sheet 1-1-1-1-1-1-1-1-1'!R2C1" tooltip="" display="Sheet 1-1-1-1-1-1-1-1-1"/>
  </hyperlinks>
</worksheet>
</file>

<file path=xl/worksheets/sheet10.xml><?xml version="1.0" encoding="utf-8"?>
<worksheet xmlns:r="http://schemas.openxmlformats.org/officeDocument/2006/relationships" xmlns="http://schemas.openxmlformats.org/spreadsheetml/2006/main">
  <dimension ref="A2:G2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7" width="16.3516" style="156" customWidth="1"/>
    <col min="8" max="16384" width="16.3516" style="156" customWidth="1"/>
  </cols>
  <sheetData>
    <row r="1" ht="25.65" customHeight="1">
      <c r="A1" t="s" s="19">
        <v>8</v>
      </c>
      <c r="B1" s="19"/>
      <c r="C1" s="19"/>
      <c r="D1" s="19"/>
      <c r="E1" s="19"/>
      <c r="F1" s="19"/>
      <c r="G1" s="19"/>
    </row>
    <row r="2" ht="18" customHeight="1">
      <c r="A2" s="38"/>
      <c r="B2" s="157"/>
      <c r="C2" s="158"/>
      <c r="D2" s="158"/>
      <c r="E2" s="158"/>
      <c r="F2" s="158"/>
      <c r="G2" s="159"/>
    </row>
    <row r="3" ht="18" customHeight="1">
      <c r="A3" s="24"/>
      <c r="B3" s="12"/>
      <c r="C3" s="13"/>
      <c r="D3" s="13"/>
      <c r="E3" s="13"/>
      <c r="F3" s="13"/>
      <c r="G3" s="27"/>
    </row>
    <row r="4" ht="18" customHeight="1">
      <c r="A4" s="28"/>
      <c r="B4" s="29"/>
      <c r="C4" s="32"/>
      <c r="D4" s="32"/>
      <c r="E4" s="32"/>
      <c r="F4" s="32"/>
      <c r="G4" s="39"/>
    </row>
    <row r="5" ht="18" customHeight="1">
      <c r="A5" s="28"/>
      <c r="B5" s="15"/>
      <c r="C5" s="16"/>
      <c r="D5" s="16"/>
      <c r="E5" s="16"/>
      <c r="F5" s="16"/>
      <c r="G5" s="55"/>
    </row>
    <row r="6" ht="18" customHeight="1">
      <c r="A6" s="28"/>
      <c r="B6" s="29"/>
      <c r="C6" s="32"/>
      <c r="D6" s="32"/>
      <c r="E6" s="32"/>
      <c r="F6" s="32"/>
      <c r="G6" s="39"/>
    </row>
    <row r="7" ht="18" customHeight="1">
      <c r="A7" s="28"/>
      <c r="B7" s="15"/>
      <c r="C7" s="16"/>
      <c r="D7" s="16"/>
      <c r="E7" s="16"/>
      <c r="F7" s="16"/>
      <c r="G7" s="55"/>
    </row>
    <row r="8" ht="18" customHeight="1">
      <c r="A8" s="28"/>
      <c r="B8" s="29"/>
      <c r="C8" s="32"/>
      <c r="D8" s="32"/>
      <c r="E8" s="32"/>
      <c r="F8" s="32"/>
      <c r="G8" s="39"/>
    </row>
    <row r="9" ht="18" customHeight="1">
      <c r="A9" s="28"/>
      <c r="B9" s="15"/>
      <c r="C9" s="16"/>
      <c r="D9" s="16"/>
      <c r="E9" s="16"/>
      <c r="F9" s="16"/>
      <c r="G9" s="55"/>
    </row>
    <row r="10" ht="18" customHeight="1">
      <c r="A10" s="28"/>
      <c r="B10" s="29"/>
      <c r="C10" s="32"/>
      <c r="D10" s="32"/>
      <c r="E10" s="32"/>
      <c r="F10" s="32"/>
      <c r="G10" s="39"/>
    </row>
    <row r="11" ht="18" customHeight="1">
      <c r="A11" s="28"/>
      <c r="B11" s="15"/>
      <c r="C11" s="16"/>
      <c r="D11" s="16"/>
      <c r="E11" s="16"/>
      <c r="F11" s="16"/>
      <c r="G11" s="55"/>
    </row>
    <row r="12" ht="18" customHeight="1">
      <c r="A12" s="28"/>
      <c r="B12" s="29"/>
      <c r="C12" s="32"/>
      <c r="D12" s="32"/>
      <c r="E12" s="32"/>
      <c r="F12" s="32"/>
      <c r="G12" s="39"/>
    </row>
    <row r="13" ht="18" customHeight="1">
      <c r="A13" s="28"/>
      <c r="B13" s="15"/>
      <c r="C13" s="16"/>
      <c r="D13" s="16"/>
      <c r="E13" s="16"/>
      <c r="F13" s="16"/>
      <c r="G13" s="55"/>
    </row>
    <row r="14" ht="18" customHeight="1">
      <c r="A14" s="28"/>
      <c r="B14" s="29"/>
      <c r="C14" s="32"/>
      <c r="D14" s="32"/>
      <c r="E14" s="32"/>
      <c r="F14" s="32"/>
      <c r="G14" s="39"/>
    </row>
    <row r="15" ht="18" customHeight="1">
      <c r="A15" s="28"/>
      <c r="B15" s="15"/>
      <c r="C15" s="16"/>
      <c r="D15" s="16"/>
      <c r="E15" s="16"/>
      <c r="F15" s="16"/>
      <c r="G15" s="55"/>
    </row>
    <row r="16" ht="18" customHeight="1">
      <c r="A16" s="28"/>
      <c r="B16" s="29"/>
      <c r="C16" s="32"/>
      <c r="D16" s="32"/>
      <c r="E16" s="32"/>
      <c r="F16" s="32"/>
      <c r="G16" s="39"/>
    </row>
    <row r="17" ht="18" customHeight="1">
      <c r="A17" s="28"/>
      <c r="B17" s="15"/>
      <c r="C17" s="16"/>
      <c r="D17" s="16"/>
      <c r="E17" s="16"/>
      <c r="F17" s="16"/>
      <c r="G17" s="55"/>
    </row>
    <row r="18" ht="18" customHeight="1">
      <c r="A18" s="28"/>
      <c r="B18" s="29"/>
      <c r="C18" s="32"/>
      <c r="D18" s="32"/>
      <c r="E18" s="32"/>
      <c r="F18" s="32"/>
      <c r="G18" s="39"/>
    </row>
    <row r="19" ht="18" customHeight="1">
      <c r="A19" s="28"/>
      <c r="B19" s="15"/>
      <c r="C19" s="16"/>
      <c r="D19" s="16"/>
      <c r="E19" s="16"/>
      <c r="F19" s="16"/>
      <c r="G19" s="55"/>
    </row>
    <row r="20" ht="18" customHeight="1">
      <c r="A20" s="28"/>
      <c r="B20" s="29"/>
      <c r="C20" s="32"/>
      <c r="D20" s="32"/>
      <c r="E20" s="32"/>
      <c r="F20" s="32"/>
      <c r="G20" s="39"/>
    </row>
    <row r="21" ht="18" customHeight="1">
      <c r="A21" s="28"/>
      <c r="B21" s="15"/>
      <c r="C21" s="16"/>
      <c r="D21" s="16"/>
      <c r="E21" s="16"/>
      <c r="F21" s="16"/>
      <c r="G21" s="55"/>
    </row>
    <row r="22" ht="18" customHeight="1">
      <c r="A22" s="28"/>
      <c r="B22" s="29"/>
      <c r="C22" s="32"/>
      <c r="D22" s="32"/>
      <c r="E22" s="32"/>
      <c r="F22" s="32"/>
      <c r="G22" s="39"/>
    </row>
    <row r="23" ht="18.15" customHeight="1">
      <c r="A23" s="37"/>
      <c r="B23" s="40"/>
      <c r="C23" s="41"/>
      <c r="D23" s="41"/>
      <c r="E23" s="41"/>
      <c r="F23" s="41"/>
      <c r="G23" s="43"/>
    </row>
    <row r="24" ht="20.7" customHeight="1">
      <c r="A24" t="s" s="44">
        <v>421</v>
      </c>
      <c r="B24" s="44"/>
      <c r="C24" s="44"/>
      <c r="D24" s="44"/>
      <c r="E24" s="44"/>
      <c r="F24" s="44"/>
      <c r="G24" s="44"/>
    </row>
  </sheetData>
  <mergeCells count="2">
    <mergeCell ref="A1:G1"/>
    <mergeCell ref="A24:G24"/>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G22"/>
  <sheetViews>
    <sheetView workbookViewId="0" showGridLines="0" defaultGridColor="1"/>
  </sheetViews>
  <sheetFormatPr defaultColWidth="16.3333" defaultRowHeight="19.9" customHeight="1" outlineLevelRow="0" outlineLevelCol="0"/>
  <cols>
    <col min="1" max="7" width="16.3516" style="6" customWidth="1"/>
    <col min="8" max="16384" width="16.3516" style="6" customWidth="1"/>
  </cols>
  <sheetData>
    <row r="1" ht="18" customHeight="1">
      <c r="A1" s="7"/>
      <c r="B1" s="8"/>
      <c r="C1" s="9"/>
      <c r="D1" s="9"/>
      <c r="E1" s="9"/>
      <c r="F1" s="9"/>
      <c r="G1" s="10"/>
    </row>
    <row r="2" ht="18" customHeight="1">
      <c r="A2" s="11"/>
      <c r="B2" s="12"/>
      <c r="C2" s="13"/>
      <c r="D2" s="13"/>
      <c r="E2" s="13"/>
      <c r="F2" s="13"/>
      <c r="G2" s="13"/>
    </row>
    <row r="3" ht="18" customHeight="1">
      <c r="A3" s="14"/>
      <c r="B3" s="15"/>
      <c r="C3" s="16"/>
      <c r="D3" s="16"/>
      <c r="E3" s="16"/>
      <c r="F3" s="16"/>
      <c r="G3" s="16"/>
    </row>
    <row r="4" ht="18" customHeight="1">
      <c r="A4" s="14"/>
      <c r="B4" s="15"/>
      <c r="C4" s="16"/>
      <c r="D4" s="16"/>
      <c r="E4" s="16"/>
      <c r="F4" s="16"/>
      <c r="G4" s="16"/>
    </row>
    <row r="5" ht="18" customHeight="1">
      <c r="A5" s="14"/>
      <c r="B5" s="15"/>
      <c r="C5" s="16"/>
      <c r="D5" s="16"/>
      <c r="E5" s="16"/>
      <c r="F5" s="16"/>
      <c r="G5" s="16"/>
    </row>
    <row r="6" ht="18" customHeight="1">
      <c r="A6" s="14"/>
      <c r="B6" s="15"/>
      <c r="C6" s="16"/>
      <c r="D6" s="16"/>
      <c r="E6" s="16"/>
      <c r="F6" s="16"/>
      <c r="G6" s="16"/>
    </row>
    <row r="7" ht="18" customHeight="1">
      <c r="A7" s="14"/>
      <c r="B7" s="15"/>
      <c r="C7" s="16"/>
      <c r="D7" s="16"/>
      <c r="E7" s="16"/>
      <c r="F7" s="16"/>
      <c r="G7" s="16"/>
    </row>
    <row r="8" ht="18" customHeight="1">
      <c r="A8" s="14"/>
      <c r="B8" s="15"/>
      <c r="C8" s="16"/>
      <c r="D8" s="16"/>
      <c r="E8" s="16"/>
      <c r="F8" s="16"/>
      <c r="G8" s="16"/>
    </row>
    <row r="9" ht="18" customHeight="1">
      <c r="A9" s="14"/>
      <c r="B9" s="15"/>
      <c r="C9" s="16"/>
      <c r="D9" s="16"/>
      <c r="E9" s="16"/>
      <c r="F9" s="16"/>
      <c r="G9" s="16"/>
    </row>
    <row r="10" ht="18" customHeight="1">
      <c r="A10" s="14"/>
      <c r="B10" s="15"/>
      <c r="C10" s="16"/>
      <c r="D10" s="16"/>
      <c r="E10" s="16"/>
      <c r="F10" s="16"/>
      <c r="G10" s="16"/>
    </row>
    <row r="11" ht="18" customHeight="1">
      <c r="A11" s="14"/>
      <c r="B11" s="15"/>
      <c r="C11" s="16"/>
      <c r="D11" s="16"/>
      <c r="E11" s="16"/>
      <c r="F11" s="16"/>
      <c r="G11" s="16"/>
    </row>
    <row r="12" ht="18" customHeight="1">
      <c r="A12" s="14"/>
      <c r="B12" s="15"/>
      <c r="C12" s="16"/>
      <c r="D12" s="16"/>
      <c r="E12" s="16"/>
      <c r="F12" s="16"/>
      <c r="G12" s="16"/>
    </row>
    <row r="13" ht="18" customHeight="1">
      <c r="A13" s="14"/>
      <c r="B13" s="15"/>
      <c r="C13" s="16"/>
      <c r="D13" s="16"/>
      <c r="E13" s="16"/>
      <c r="F13" s="16"/>
      <c r="G13" s="16"/>
    </row>
    <row r="14" ht="18" customHeight="1">
      <c r="A14" s="14"/>
      <c r="B14" s="15"/>
      <c r="C14" s="16"/>
      <c r="D14" s="16"/>
      <c r="E14" s="16"/>
      <c r="F14" s="16"/>
      <c r="G14" s="16"/>
    </row>
    <row r="15" ht="18" customHeight="1">
      <c r="A15" s="14"/>
      <c r="B15" s="15"/>
      <c r="C15" s="16"/>
      <c r="D15" s="16"/>
      <c r="E15" s="16"/>
      <c r="F15" s="16"/>
      <c r="G15" s="16"/>
    </row>
    <row r="16" ht="18" customHeight="1">
      <c r="A16" s="14"/>
      <c r="B16" s="15"/>
      <c r="C16" s="16"/>
      <c r="D16" s="16"/>
      <c r="E16" s="16"/>
      <c r="F16" s="16"/>
      <c r="G16" s="16"/>
    </row>
    <row r="17" ht="18" customHeight="1">
      <c r="A17" s="14"/>
      <c r="B17" s="15"/>
      <c r="C17" s="16"/>
      <c r="D17" s="16"/>
      <c r="E17" s="16"/>
      <c r="F17" s="16"/>
      <c r="G17" s="16"/>
    </row>
    <row r="18" ht="18" customHeight="1">
      <c r="A18" s="14"/>
      <c r="B18" s="15"/>
      <c r="C18" s="16"/>
      <c r="D18" s="16"/>
      <c r="E18" s="16"/>
      <c r="F18" s="16"/>
      <c r="G18" s="16"/>
    </row>
    <row r="19" ht="18" customHeight="1">
      <c r="A19" s="14"/>
      <c r="B19" s="15"/>
      <c r="C19" s="16"/>
      <c r="D19" s="16"/>
      <c r="E19" s="16"/>
      <c r="F19" s="16"/>
      <c r="G19" s="16"/>
    </row>
    <row r="20" ht="18" customHeight="1">
      <c r="A20" s="14"/>
      <c r="B20" s="15"/>
      <c r="C20" s="16"/>
      <c r="D20" s="16"/>
      <c r="E20" s="16"/>
      <c r="F20" s="16"/>
      <c r="G20" s="16"/>
    </row>
    <row r="21" ht="18" customHeight="1">
      <c r="A21" s="14"/>
      <c r="B21" s="15"/>
      <c r="C21" s="16"/>
      <c r="D21" s="16"/>
      <c r="E21" s="16"/>
      <c r="F21" s="16"/>
      <c r="G21" s="16"/>
    </row>
    <row r="22" ht="18" customHeight="1">
      <c r="A22" s="17"/>
      <c r="B22" s="15"/>
      <c r="C22" s="16"/>
      <c r="D22" s="16"/>
      <c r="E22" s="16"/>
      <c r="F22" s="16"/>
      <c r="G22" s="16"/>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dimension ref="A2:N10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8" width="16.3516" style="18" customWidth="1"/>
    <col min="9" max="9" width="41.75" style="18" customWidth="1"/>
    <col min="10" max="12" width="16.3516" style="18" customWidth="1"/>
    <col min="13" max="13" width="53.3438" style="18" customWidth="1"/>
    <col min="14" max="14" width="16.3516" style="18" customWidth="1"/>
    <col min="15" max="16384" width="16.3516" style="18" customWidth="1"/>
  </cols>
  <sheetData>
    <row r="1" ht="25.65" customHeight="1">
      <c r="A1" t="s" s="19">
        <v>8</v>
      </c>
      <c r="B1" s="19"/>
      <c r="C1" s="19"/>
      <c r="D1" s="19"/>
      <c r="E1" s="19"/>
      <c r="F1" s="19"/>
      <c r="G1" s="19"/>
      <c r="H1" s="19"/>
      <c r="I1" s="19"/>
      <c r="J1" s="19"/>
      <c r="K1" s="19"/>
      <c r="L1" s="19"/>
      <c r="M1" s="19"/>
      <c r="N1" s="19"/>
    </row>
    <row r="2" ht="18" customHeight="1">
      <c r="A2" t="s" s="20">
        <v>9</v>
      </c>
      <c r="B2" t="s" s="21">
        <v>10</v>
      </c>
      <c r="C2" t="s" s="22">
        <v>11</v>
      </c>
      <c r="D2" t="s" s="22">
        <v>12</v>
      </c>
      <c r="E2" t="s" s="22">
        <v>13</v>
      </c>
      <c r="F2" t="s" s="22">
        <v>14</v>
      </c>
      <c r="G2" t="s" s="23">
        <v>15</v>
      </c>
      <c r="H2" t="s" s="20">
        <v>15</v>
      </c>
      <c r="I2" t="s" s="20">
        <v>16</v>
      </c>
      <c r="J2" t="s" s="20">
        <v>17</v>
      </c>
      <c r="K2" t="s" s="20">
        <v>18</v>
      </c>
      <c r="L2" t="s" s="20">
        <v>19</v>
      </c>
      <c r="M2" t="s" s="20">
        <v>20</v>
      </c>
      <c r="N2" s="20"/>
    </row>
    <row r="3" ht="18" customHeight="1">
      <c r="A3" s="24"/>
      <c r="B3" s="12"/>
      <c r="C3" t="s" s="25">
        <v>21</v>
      </c>
      <c r="D3" s="13"/>
      <c r="E3" t="s" s="26">
        <v>22</v>
      </c>
      <c r="F3" t="s" s="26">
        <v>23</v>
      </c>
      <c r="G3" t="s" s="25">
        <v>24</v>
      </c>
      <c r="H3" s="25"/>
      <c r="I3" t="s" s="25">
        <v>25</v>
      </c>
      <c r="J3" s="13"/>
      <c r="K3" s="13"/>
      <c r="L3" s="13"/>
      <c r="M3" s="13"/>
      <c r="N3" s="27"/>
    </row>
    <row r="4" ht="38" customHeight="1">
      <c r="A4" s="28"/>
      <c r="B4" s="29"/>
      <c r="C4" t="s" s="30">
        <v>26</v>
      </c>
      <c r="D4" t="s" s="30">
        <v>27</v>
      </c>
      <c r="E4" t="s" s="31">
        <v>28</v>
      </c>
      <c r="F4" t="s" s="31">
        <v>29</v>
      </c>
      <c r="G4" t="s" s="30">
        <v>30</v>
      </c>
      <c r="H4" t="s" s="30">
        <v>31</v>
      </c>
      <c r="I4" t="s" s="30">
        <v>32</v>
      </c>
      <c r="J4" s="32"/>
      <c r="K4" s="32"/>
      <c r="L4" s="32"/>
      <c r="M4" s="32"/>
      <c r="N4" s="33"/>
    </row>
    <row r="5" ht="18" customHeight="1">
      <c r="A5" s="28"/>
      <c r="B5" s="15"/>
      <c r="C5" t="s" s="34">
        <v>33</v>
      </c>
      <c r="D5" t="s" s="34">
        <v>34</v>
      </c>
      <c r="E5" t="s" s="35">
        <v>35</v>
      </c>
      <c r="F5" s="35"/>
      <c r="G5" s="34"/>
      <c r="H5" t="s" s="34">
        <v>36</v>
      </c>
      <c r="I5" t="s" s="34">
        <v>37</v>
      </c>
      <c r="J5" s="16"/>
      <c r="K5" s="16"/>
      <c r="L5" s="16"/>
      <c r="M5" t="s" s="34">
        <v>38</v>
      </c>
      <c r="N5" s="36"/>
    </row>
    <row r="6" ht="18" customHeight="1">
      <c r="A6" s="28"/>
      <c r="B6" s="29"/>
      <c r="C6" t="s" s="30">
        <v>39</v>
      </c>
      <c r="D6" t="s" s="30">
        <v>40</v>
      </c>
      <c r="E6" t="s" s="31">
        <v>41</v>
      </c>
      <c r="F6" t="s" s="31">
        <v>42</v>
      </c>
      <c r="G6" t="s" s="30">
        <v>24</v>
      </c>
      <c r="H6" t="s" s="30">
        <v>43</v>
      </c>
      <c r="I6" t="s" s="30">
        <v>25</v>
      </c>
      <c r="J6" s="32"/>
      <c r="K6" s="32"/>
      <c r="L6" s="32"/>
      <c r="M6" s="32"/>
      <c r="N6" s="33"/>
    </row>
    <row r="7" ht="18" customHeight="1">
      <c r="A7" s="28"/>
      <c r="B7" s="15"/>
      <c r="C7" t="s" s="34">
        <v>44</v>
      </c>
      <c r="D7" t="s" s="34">
        <v>45</v>
      </c>
      <c r="E7" t="s" s="35">
        <v>46</v>
      </c>
      <c r="F7" t="s" s="35">
        <v>47</v>
      </c>
      <c r="G7" t="s" s="34">
        <v>24</v>
      </c>
      <c r="H7" s="34"/>
      <c r="I7" t="s" s="34">
        <v>25</v>
      </c>
      <c r="J7" s="16"/>
      <c r="K7" s="16"/>
      <c r="L7" s="16"/>
      <c r="M7" s="16"/>
      <c r="N7" s="36"/>
    </row>
    <row r="8" ht="48" customHeight="1">
      <c r="A8" s="28"/>
      <c r="B8" s="29"/>
      <c r="C8" t="s" s="30">
        <v>48</v>
      </c>
      <c r="D8" t="s" s="30">
        <v>49</v>
      </c>
      <c r="E8" t="s" s="31">
        <v>50</v>
      </c>
      <c r="F8" t="s" s="31">
        <v>51</v>
      </c>
      <c r="G8" t="s" s="30">
        <v>24</v>
      </c>
      <c r="H8" t="s" s="30">
        <v>52</v>
      </c>
      <c r="I8" t="s" s="30">
        <v>53</v>
      </c>
      <c r="J8" s="32"/>
      <c r="K8" s="32"/>
      <c r="L8" s="32"/>
      <c r="M8" s="32"/>
      <c r="N8" s="33"/>
    </row>
    <row r="9" ht="88" customHeight="1">
      <c r="A9" s="28"/>
      <c r="B9" s="15"/>
      <c r="C9" t="s" s="34">
        <v>54</v>
      </c>
      <c r="D9" t="s" s="34">
        <v>55</v>
      </c>
      <c r="E9" t="s" s="35">
        <v>56</v>
      </c>
      <c r="F9" t="s" s="35">
        <v>57</v>
      </c>
      <c r="G9" t="s" s="34">
        <v>24</v>
      </c>
      <c r="H9" t="s" s="34">
        <v>58</v>
      </c>
      <c r="I9" t="s" s="34">
        <v>25</v>
      </c>
      <c r="J9" s="16"/>
      <c r="K9" s="16"/>
      <c r="L9" s="16"/>
      <c r="M9" t="s" s="34">
        <v>59</v>
      </c>
      <c r="N9" s="36"/>
    </row>
    <row r="10" ht="28" customHeight="1">
      <c r="A10" s="28"/>
      <c r="B10" s="29"/>
      <c r="C10" t="s" s="30">
        <v>60</v>
      </c>
      <c r="D10" t="s" s="30">
        <v>61</v>
      </c>
      <c r="E10" t="s" s="31">
        <v>62</v>
      </c>
      <c r="F10" s="31"/>
      <c r="G10" s="30"/>
      <c r="H10" t="s" s="30">
        <v>52</v>
      </c>
      <c r="I10" t="s" s="30">
        <v>63</v>
      </c>
      <c r="J10" s="32"/>
      <c r="K10" s="32"/>
      <c r="L10" s="32"/>
      <c r="M10" s="32"/>
      <c r="N10" s="33"/>
    </row>
    <row r="11" ht="18" customHeight="1">
      <c r="A11" s="28"/>
      <c r="B11" s="15"/>
      <c r="C11" t="s" s="34">
        <v>64</v>
      </c>
      <c r="D11" t="s" s="34">
        <v>65</v>
      </c>
      <c r="E11" t="s" s="35">
        <v>66</v>
      </c>
      <c r="F11" t="s" s="35">
        <v>67</v>
      </c>
      <c r="G11" s="34"/>
      <c r="H11" t="s" s="34">
        <v>68</v>
      </c>
      <c r="I11" t="s" s="34">
        <v>69</v>
      </c>
      <c r="J11" s="16"/>
      <c r="K11" s="16"/>
      <c r="L11" s="16"/>
      <c r="M11" s="16"/>
      <c r="N11" s="36"/>
    </row>
    <row r="12" ht="18" customHeight="1">
      <c r="A12" s="28"/>
      <c r="B12" s="29"/>
      <c r="C12" t="s" s="30">
        <v>70</v>
      </c>
      <c r="D12" t="s" s="30">
        <v>71</v>
      </c>
      <c r="E12" t="s" s="31">
        <v>72</v>
      </c>
      <c r="F12" t="s" s="31">
        <v>73</v>
      </c>
      <c r="G12" t="s" s="30">
        <v>24</v>
      </c>
      <c r="H12" t="s" s="30">
        <v>30</v>
      </c>
      <c r="I12" t="s" s="30">
        <v>74</v>
      </c>
      <c r="J12" s="32"/>
      <c r="K12" s="32"/>
      <c r="L12" s="32"/>
      <c r="M12" s="32"/>
      <c r="N12" s="33"/>
    </row>
    <row r="13" ht="18" customHeight="1">
      <c r="A13" s="28"/>
      <c r="B13" s="15"/>
      <c r="C13" t="s" s="34">
        <v>75</v>
      </c>
      <c r="D13" t="s" s="34">
        <v>76</v>
      </c>
      <c r="E13" t="s" s="35">
        <v>77</v>
      </c>
      <c r="F13" t="s" s="35">
        <v>78</v>
      </c>
      <c r="G13" t="s" s="34">
        <v>30</v>
      </c>
      <c r="H13" t="s" s="34">
        <v>79</v>
      </c>
      <c r="I13" t="s" s="34">
        <v>80</v>
      </c>
      <c r="J13" s="16"/>
      <c r="K13" s="16"/>
      <c r="L13" s="16"/>
      <c r="M13" s="16"/>
      <c r="N13" s="36"/>
    </row>
    <row r="14" ht="28" customHeight="1">
      <c r="A14" s="28"/>
      <c r="B14" s="29"/>
      <c r="C14" t="s" s="30">
        <v>81</v>
      </c>
      <c r="D14" t="s" s="30">
        <v>82</v>
      </c>
      <c r="E14" t="s" s="31">
        <v>83</v>
      </c>
      <c r="F14" t="s" s="31">
        <v>84</v>
      </c>
      <c r="G14" t="s" s="30">
        <v>24</v>
      </c>
      <c r="H14" t="s" s="30">
        <v>30</v>
      </c>
      <c r="I14" t="s" s="30">
        <v>85</v>
      </c>
      <c r="J14" s="32"/>
      <c r="K14" s="32"/>
      <c r="L14" s="32"/>
      <c r="M14" s="32"/>
      <c r="N14" s="33"/>
    </row>
    <row r="15" ht="18" customHeight="1">
      <c r="A15" s="28"/>
      <c r="B15" s="15"/>
      <c r="C15" t="s" s="34">
        <v>86</v>
      </c>
      <c r="D15" s="16"/>
      <c r="E15" t="s" s="35">
        <v>87</v>
      </c>
      <c r="F15" t="s" s="35">
        <v>88</v>
      </c>
      <c r="G15" t="s" s="34">
        <v>24</v>
      </c>
      <c r="H15" t="s" s="34">
        <v>30</v>
      </c>
      <c r="I15" t="s" s="34">
        <v>74</v>
      </c>
      <c r="J15" s="16"/>
      <c r="K15" s="16"/>
      <c r="L15" s="16"/>
      <c r="M15" s="16"/>
      <c r="N15" s="36"/>
    </row>
    <row r="16" ht="318" customHeight="1">
      <c r="A16" s="28"/>
      <c r="B16" s="29"/>
      <c r="C16" t="s" s="30">
        <v>89</v>
      </c>
      <c r="D16" t="s" s="30">
        <v>90</v>
      </c>
      <c r="E16" t="s" s="31">
        <v>91</v>
      </c>
      <c r="F16" t="s" s="31">
        <v>92</v>
      </c>
      <c r="G16" t="s" s="30">
        <v>24</v>
      </c>
      <c r="H16" t="s" s="30">
        <v>30</v>
      </c>
      <c r="I16" t="s" s="30">
        <v>93</v>
      </c>
      <c r="J16" t="s" s="30">
        <v>94</v>
      </c>
      <c r="K16" s="32"/>
      <c r="L16" s="32"/>
      <c r="M16" t="s" s="30">
        <v>95</v>
      </c>
      <c r="N16" s="33"/>
    </row>
    <row r="17" ht="18" customHeight="1">
      <c r="A17" s="28"/>
      <c r="B17" s="15"/>
      <c r="C17" t="s" s="34">
        <v>96</v>
      </c>
      <c r="D17" t="s" s="34">
        <v>97</v>
      </c>
      <c r="E17" t="s" s="35">
        <v>98</v>
      </c>
      <c r="F17" t="s" s="35">
        <v>99</v>
      </c>
      <c r="G17" t="s" s="34">
        <v>30</v>
      </c>
      <c r="H17" t="s" s="34">
        <v>30</v>
      </c>
      <c r="I17" t="s" s="34">
        <v>100</v>
      </c>
      <c r="J17" s="16"/>
      <c r="K17" s="16"/>
      <c r="L17" s="16"/>
      <c r="M17" s="16"/>
      <c r="N17" s="36"/>
    </row>
    <row r="18" ht="58" customHeight="1">
      <c r="A18" s="28"/>
      <c r="B18" s="29"/>
      <c r="C18" t="s" s="30">
        <v>101</v>
      </c>
      <c r="D18" t="s" s="30">
        <v>102</v>
      </c>
      <c r="E18" t="s" s="31">
        <v>103</v>
      </c>
      <c r="F18" t="s" s="31">
        <v>104</v>
      </c>
      <c r="G18" t="s" s="30">
        <v>24</v>
      </c>
      <c r="H18" t="s" s="30">
        <v>30</v>
      </c>
      <c r="I18" t="s" s="30">
        <v>74</v>
      </c>
      <c r="J18" s="32"/>
      <c r="K18" s="32"/>
      <c r="L18" t="s" s="30">
        <v>105</v>
      </c>
      <c r="M18" t="s" s="30">
        <v>106</v>
      </c>
      <c r="N18" s="33"/>
    </row>
    <row r="19" ht="38" customHeight="1">
      <c r="A19" s="28"/>
      <c r="B19" s="15"/>
      <c r="C19" t="s" s="34">
        <v>107</v>
      </c>
      <c r="D19" t="s" s="34">
        <v>108</v>
      </c>
      <c r="E19" t="s" s="35">
        <v>109</v>
      </c>
      <c r="F19" t="s" s="35">
        <v>110</v>
      </c>
      <c r="G19" t="s" s="34">
        <v>24</v>
      </c>
      <c r="H19" t="s" s="34">
        <v>30</v>
      </c>
      <c r="I19" t="s" s="34">
        <v>111</v>
      </c>
      <c r="J19" s="16"/>
      <c r="K19" s="16"/>
      <c r="L19" s="16"/>
      <c r="M19" s="16"/>
      <c r="N19" s="36"/>
    </row>
    <row r="20" ht="18" customHeight="1">
      <c r="A20" s="28"/>
      <c r="B20" s="29"/>
      <c r="C20" t="s" s="30">
        <v>112</v>
      </c>
      <c r="D20" t="s" s="30">
        <v>113</v>
      </c>
      <c r="E20" t="s" s="31">
        <v>114</v>
      </c>
      <c r="F20" t="s" s="31">
        <v>115</v>
      </c>
      <c r="G20" t="s" s="30">
        <v>30</v>
      </c>
      <c r="H20" t="s" s="30">
        <v>30</v>
      </c>
      <c r="I20" t="s" s="30">
        <v>116</v>
      </c>
      <c r="J20" s="32"/>
      <c r="K20" s="32"/>
      <c r="L20" s="32"/>
      <c r="M20" s="32"/>
      <c r="N20" s="33"/>
    </row>
    <row r="21" ht="18" customHeight="1">
      <c r="A21" s="28"/>
      <c r="B21" s="15"/>
      <c r="C21" t="s" s="34">
        <v>117</v>
      </c>
      <c r="D21" t="s" s="34">
        <v>118</v>
      </c>
      <c r="E21" t="s" s="35">
        <v>119</v>
      </c>
      <c r="F21" t="s" s="35">
        <v>120</v>
      </c>
      <c r="G21" t="s" s="34">
        <v>30</v>
      </c>
      <c r="H21" t="s" s="34">
        <v>30</v>
      </c>
      <c r="I21" t="s" s="34">
        <v>100</v>
      </c>
      <c r="J21" s="16"/>
      <c r="K21" s="16"/>
      <c r="L21" s="16"/>
      <c r="M21" s="16"/>
      <c r="N21" s="36"/>
    </row>
    <row r="22" ht="18" customHeight="1">
      <c r="A22" s="28"/>
      <c r="B22" s="29"/>
      <c r="C22" t="s" s="30">
        <v>121</v>
      </c>
      <c r="D22" t="s" s="30">
        <v>122</v>
      </c>
      <c r="E22" t="s" s="31">
        <v>123</v>
      </c>
      <c r="F22" t="s" s="31">
        <v>124</v>
      </c>
      <c r="G22" t="s" s="30">
        <v>24</v>
      </c>
      <c r="H22" t="s" s="30">
        <v>58</v>
      </c>
      <c r="I22" t="s" s="30">
        <v>74</v>
      </c>
      <c r="J22" s="32"/>
      <c r="K22" s="32"/>
      <c r="L22" s="32"/>
      <c r="M22" s="32"/>
      <c r="N22" s="33"/>
    </row>
    <row r="23" ht="128" customHeight="1">
      <c r="A23" s="37"/>
      <c r="B23" s="15"/>
      <c r="C23" t="s" s="34">
        <v>125</v>
      </c>
      <c r="D23" t="s" s="34">
        <v>126</v>
      </c>
      <c r="E23" t="s" s="35">
        <v>127</v>
      </c>
      <c r="F23" t="s" s="35">
        <v>128</v>
      </c>
      <c r="G23" t="s" s="34">
        <v>24</v>
      </c>
      <c r="H23" t="s" s="34">
        <v>30</v>
      </c>
      <c r="I23" t="s" s="34">
        <v>129</v>
      </c>
      <c r="J23" s="16"/>
      <c r="K23" s="16"/>
      <c r="L23" s="16"/>
      <c r="M23" t="s" s="34">
        <v>130</v>
      </c>
      <c r="N23" s="36"/>
    </row>
    <row r="24" ht="18" customHeight="1">
      <c r="A24" s="38"/>
      <c r="B24" s="29"/>
      <c r="C24" t="s" s="30">
        <v>131</v>
      </c>
      <c r="D24" t="s" s="30">
        <v>132</v>
      </c>
      <c r="E24" t="s" s="31">
        <v>133</v>
      </c>
      <c r="F24" t="s" s="31">
        <v>134</v>
      </c>
      <c r="G24" t="s" s="30">
        <v>30</v>
      </c>
      <c r="H24" t="s" s="30">
        <v>135</v>
      </c>
      <c r="I24" t="s" s="30">
        <v>136</v>
      </c>
      <c r="J24" s="32"/>
      <c r="K24" s="32"/>
      <c r="L24" s="32"/>
      <c r="M24" s="32"/>
      <c r="N24" s="33"/>
    </row>
    <row r="25" ht="28" customHeight="1">
      <c r="A25" s="38"/>
      <c r="B25" s="15"/>
      <c r="C25" t="s" s="34">
        <v>137</v>
      </c>
      <c r="D25" t="s" s="34">
        <v>138</v>
      </c>
      <c r="E25" t="s" s="35">
        <v>139</v>
      </c>
      <c r="F25" t="s" s="35">
        <v>140</v>
      </c>
      <c r="G25" t="s" s="34">
        <v>30</v>
      </c>
      <c r="H25" t="s" s="34">
        <v>30</v>
      </c>
      <c r="I25" t="s" s="34">
        <v>141</v>
      </c>
      <c r="J25" s="16"/>
      <c r="K25" s="16"/>
      <c r="L25" s="16"/>
      <c r="M25" t="s" s="34">
        <v>142</v>
      </c>
      <c r="N25" s="36"/>
    </row>
    <row r="26" ht="28" customHeight="1">
      <c r="A26" s="38"/>
      <c r="B26" s="29"/>
      <c r="C26" t="s" s="30">
        <v>143</v>
      </c>
      <c r="D26" t="s" s="30">
        <v>144</v>
      </c>
      <c r="E26" t="s" s="31">
        <v>145</v>
      </c>
      <c r="F26" t="s" s="31">
        <v>146</v>
      </c>
      <c r="G26" t="s" s="30">
        <v>30</v>
      </c>
      <c r="H26" t="s" s="30">
        <v>30</v>
      </c>
      <c r="I26" t="s" s="30">
        <v>147</v>
      </c>
      <c r="J26" s="32"/>
      <c r="K26" s="32"/>
      <c r="L26" s="32"/>
      <c r="M26" s="32"/>
      <c r="N26" s="33"/>
    </row>
    <row r="27" ht="28" customHeight="1">
      <c r="A27" s="38"/>
      <c r="B27" s="15"/>
      <c r="C27" t="s" s="34">
        <v>148</v>
      </c>
      <c r="D27" t="s" s="34">
        <v>149</v>
      </c>
      <c r="E27" t="s" s="35">
        <v>150</v>
      </c>
      <c r="F27" t="s" s="35">
        <v>151</v>
      </c>
      <c r="G27" t="s" s="34">
        <v>24</v>
      </c>
      <c r="H27" t="s" s="34">
        <v>30</v>
      </c>
      <c r="I27" t="s" s="34">
        <v>152</v>
      </c>
      <c r="J27" s="16"/>
      <c r="K27" s="16"/>
      <c r="L27" t="s" s="34">
        <v>153</v>
      </c>
      <c r="M27" t="s" s="34">
        <v>154</v>
      </c>
      <c r="N27" s="36"/>
    </row>
    <row r="28" ht="18" customHeight="1">
      <c r="A28" s="38"/>
      <c r="B28" s="29"/>
      <c r="C28" t="s" s="30">
        <v>155</v>
      </c>
      <c r="D28" t="s" s="30">
        <v>156</v>
      </c>
      <c r="E28" t="s" s="31">
        <v>157</v>
      </c>
      <c r="F28" t="s" s="31">
        <v>151</v>
      </c>
      <c r="G28" s="30"/>
      <c r="H28" s="30"/>
      <c r="I28" t="s" s="30">
        <v>158</v>
      </c>
      <c r="J28" s="32"/>
      <c r="K28" s="32"/>
      <c r="L28" t="s" s="30">
        <v>159</v>
      </c>
      <c r="M28" s="32"/>
      <c r="N28" s="33"/>
    </row>
    <row r="29" ht="38" customHeight="1">
      <c r="A29" s="38"/>
      <c r="B29" s="15"/>
      <c r="C29" t="s" s="34">
        <v>160</v>
      </c>
      <c r="D29" t="s" s="34">
        <v>161</v>
      </c>
      <c r="E29" t="s" s="35">
        <v>162</v>
      </c>
      <c r="F29" t="s" s="35">
        <v>163</v>
      </c>
      <c r="G29" t="s" s="34">
        <v>24</v>
      </c>
      <c r="H29" t="s" s="34">
        <v>30</v>
      </c>
      <c r="I29" t="s" s="34">
        <v>164</v>
      </c>
      <c r="J29" s="16"/>
      <c r="K29" s="16"/>
      <c r="L29" s="16"/>
      <c r="M29" t="s" s="34">
        <v>165</v>
      </c>
      <c r="N29" s="36"/>
    </row>
    <row r="30" ht="18" customHeight="1">
      <c r="A30" s="38"/>
      <c r="B30" s="29"/>
      <c r="C30" t="s" s="30">
        <v>166</v>
      </c>
      <c r="D30" t="s" s="30">
        <v>167</v>
      </c>
      <c r="E30" t="s" s="31">
        <v>168</v>
      </c>
      <c r="F30" t="s" s="31">
        <v>168</v>
      </c>
      <c r="G30" t="s" s="30">
        <v>30</v>
      </c>
      <c r="H30" t="s" s="30">
        <v>52</v>
      </c>
      <c r="I30" t="s" s="30">
        <v>169</v>
      </c>
      <c r="J30" s="32"/>
      <c r="K30" s="32"/>
      <c r="L30" s="32"/>
      <c r="M30" s="32"/>
      <c r="N30" s="33"/>
    </row>
    <row r="31" ht="18" customHeight="1">
      <c r="A31" s="38"/>
      <c r="B31" s="15"/>
      <c r="C31" t="s" s="34">
        <v>170</v>
      </c>
      <c r="D31" s="16"/>
      <c r="E31" t="s" s="35">
        <v>171</v>
      </c>
      <c r="F31" t="s" s="35">
        <v>151</v>
      </c>
      <c r="G31" s="34"/>
      <c r="H31" s="34"/>
      <c r="I31" t="s" s="34">
        <v>172</v>
      </c>
      <c r="J31" s="16"/>
      <c r="K31" s="16"/>
      <c r="L31" s="16"/>
      <c r="M31" s="16"/>
      <c r="N31" s="36"/>
    </row>
    <row r="32" ht="28" customHeight="1">
      <c r="A32" s="38"/>
      <c r="B32" s="29"/>
      <c r="C32" t="s" s="30">
        <v>173</v>
      </c>
      <c r="D32" t="s" s="30">
        <v>174</v>
      </c>
      <c r="E32" t="s" s="31">
        <v>175</v>
      </c>
      <c r="F32" t="s" s="31">
        <v>176</v>
      </c>
      <c r="G32" t="s" s="30">
        <v>30</v>
      </c>
      <c r="H32" t="s" s="30">
        <v>30</v>
      </c>
      <c r="I32" t="s" s="30">
        <v>177</v>
      </c>
      <c r="J32" s="32"/>
      <c r="K32" s="32"/>
      <c r="L32" s="32"/>
      <c r="M32" s="32"/>
      <c r="N32" s="33"/>
    </row>
    <row r="33" ht="28" customHeight="1">
      <c r="A33" s="38"/>
      <c r="B33" s="15"/>
      <c r="C33" t="s" s="34">
        <v>178</v>
      </c>
      <c r="D33" t="s" s="34">
        <v>179</v>
      </c>
      <c r="E33" t="s" s="35">
        <v>180</v>
      </c>
      <c r="F33" t="s" s="35">
        <v>181</v>
      </c>
      <c r="G33" t="s" s="34">
        <v>24</v>
      </c>
      <c r="H33" t="s" s="34">
        <v>30</v>
      </c>
      <c r="I33" t="s" s="34">
        <v>182</v>
      </c>
      <c r="J33" s="16"/>
      <c r="K33" s="16"/>
      <c r="L33" t="s" s="34">
        <v>183</v>
      </c>
      <c r="M33" s="16"/>
      <c r="N33" s="36"/>
    </row>
    <row r="34" ht="18" customHeight="1">
      <c r="A34" s="38"/>
      <c r="B34" s="29"/>
      <c r="C34" t="s" s="30">
        <v>184</v>
      </c>
      <c r="D34" t="s" s="30">
        <v>185</v>
      </c>
      <c r="E34" t="s" s="31">
        <v>186</v>
      </c>
      <c r="F34" t="s" s="31">
        <v>187</v>
      </c>
      <c r="G34" t="s" s="30">
        <v>30</v>
      </c>
      <c r="H34" t="s" s="30">
        <v>52</v>
      </c>
      <c r="I34" t="s" s="30">
        <v>169</v>
      </c>
      <c r="J34" s="32"/>
      <c r="K34" s="32"/>
      <c r="L34" s="32"/>
      <c r="M34" s="32"/>
      <c r="N34" s="33"/>
    </row>
    <row r="35" ht="48" customHeight="1">
      <c r="A35" s="38"/>
      <c r="B35" s="15"/>
      <c r="C35" t="s" s="34">
        <v>188</v>
      </c>
      <c r="D35" t="s" s="34">
        <v>189</v>
      </c>
      <c r="E35" t="s" s="35">
        <v>190</v>
      </c>
      <c r="F35" t="s" s="35">
        <v>191</v>
      </c>
      <c r="G35" t="s" s="34">
        <v>24</v>
      </c>
      <c r="H35" t="s" s="34">
        <v>192</v>
      </c>
      <c r="I35" t="s" s="34">
        <v>193</v>
      </c>
      <c r="J35" s="16"/>
      <c r="K35" s="16"/>
      <c r="L35" s="16"/>
      <c r="M35" s="16"/>
      <c r="N35" s="36"/>
    </row>
    <row r="36" ht="18" customHeight="1">
      <c r="A36" s="38"/>
      <c r="B36" s="29"/>
      <c r="C36" t="s" s="30">
        <v>194</v>
      </c>
      <c r="D36" s="32"/>
      <c r="E36" t="s" s="31">
        <v>195</v>
      </c>
      <c r="F36" t="s" s="31">
        <v>196</v>
      </c>
      <c r="G36" t="s" s="30">
        <v>30</v>
      </c>
      <c r="H36" t="s" s="30">
        <v>30</v>
      </c>
      <c r="I36" t="s" s="30">
        <v>197</v>
      </c>
      <c r="J36" s="32"/>
      <c r="K36" s="32"/>
      <c r="L36" s="32"/>
      <c r="M36" s="32"/>
      <c r="N36" s="33"/>
    </row>
    <row r="37" ht="18" customHeight="1">
      <c r="A37" s="38"/>
      <c r="B37" s="15"/>
      <c r="C37" t="s" s="34">
        <v>198</v>
      </c>
      <c r="D37" s="16"/>
      <c r="E37" t="s" s="35">
        <v>199</v>
      </c>
      <c r="F37" t="s" s="35">
        <v>199</v>
      </c>
      <c r="G37" s="34"/>
      <c r="H37" s="34"/>
      <c r="I37" t="s" s="34">
        <v>200</v>
      </c>
      <c r="J37" s="16"/>
      <c r="K37" s="16"/>
      <c r="L37" s="16"/>
      <c r="M37" s="16"/>
      <c r="N37" s="36"/>
    </row>
    <row r="38" ht="18" customHeight="1">
      <c r="A38" s="38"/>
      <c r="B38" s="29"/>
      <c r="C38" t="s" s="30">
        <v>201</v>
      </c>
      <c r="D38" t="s" s="30">
        <v>202</v>
      </c>
      <c r="E38" t="s" s="31">
        <v>203</v>
      </c>
      <c r="F38" t="s" s="31">
        <v>204</v>
      </c>
      <c r="G38" t="s" s="30">
        <v>30</v>
      </c>
      <c r="H38" t="s" s="30">
        <v>30</v>
      </c>
      <c r="I38" t="s" s="30">
        <v>205</v>
      </c>
      <c r="J38" s="32"/>
      <c r="K38" s="32"/>
      <c r="L38" s="32"/>
      <c r="M38" s="32"/>
      <c r="N38" s="33"/>
    </row>
    <row r="39" ht="88" customHeight="1">
      <c r="A39" s="38"/>
      <c r="B39" s="15"/>
      <c r="C39" t="s" s="34">
        <v>206</v>
      </c>
      <c r="D39" t="s" s="34">
        <v>207</v>
      </c>
      <c r="E39" t="s" s="35">
        <v>208</v>
      </c>
      <c r="F39" t="s" s="35">
        <v>209</v>
      </c>
      <c r="G39" t="s" s="34">
        <v>24</v>
      </c>
      <c r="H39" s="34"/>
      <c r="I39" t="s" s="34">
        <v>210</v>
      </c>
      <c r="J39" t="s" s="34">
        <v>211</v>
      </c>
      <c r="K39" t="s" s="34">
        <v>212</v>
      </c>
      <c r="L39" t="s" s="34">
        <v>213</v>
      </c>
      <c r="M39" t="s" s="34">
        <v>214</v>
      </c>
      <c r="N39" s="36"/>
    </row>
    <row r="40" ht="18" customHeight="1">
      <c r="A40" s="38"/>
      <c r="B40" s="29"/>
      <c r="C40" t="s" s="30">
        <v>215</v>
      </c>
      <c r="D40" s="32"/>
      <c r="E40" t="s" s="31">
        <v>216</v>
      </c>
      <c r="F40" t="s" s="31">
        <v>216</v>
      </c>
      <c r="G40" s="30"/>
      <c r="H40" s="30"/>
      <c r="I40" t="s" s="30">
        <v>200</v>
      </c>
      <c r="J40" s="32"/>
      <c r="K40" s="32"/>
      <c r="L40" s="32"/>
      <c r="M40" s="32"/>
      <c r="N40" s="33"/>
    </row>
    <row r="41" ht="18" customHeight="1">
      <c r="A41" s="38"/>
      <c r="B41" s="15"/>
      <c r="C41" t="s" s="34">
        <v>217</v>
      </c>
      <c r="D41" t="s" s="34">
        <v>118</v>
      </c>
      <c r="E41" t="s" s="35">
        <v>218</v>
      </c>
      <c r="F41" t="s" s="35">
        <v>219</v>
      </c>
      <c r="G41" t="s" s="34">
        <v>30</v>
      </c>
      <c r="H41" t="s" s="34">
        <v>30</v>
      </c>
      <c r="I41" t="s" s="34">
        <v>116</v>
      </c>
      <c r="J41" s="16"/>
      <c r="K41" s="16"/>
      <c r="L41" s="16"/>
      <c r="M41" s="16"/>
      <c r="N41" s="36"/>
    </row>
    <row r="42" ht="28" customHeight="1">
      <c r="A42" s="38"/>
      <c r="B42" s="29"/>
      <c r="C42" t="s" s="30">
        <v>220</v>
      </c>
      <c r="D42" t="s" s="30">
        <v>221</v>
      </c>
      <c r="E42" t="s" s="31">
        <v>222</v>
      </c>
      <c r="F42" t="s" s="31">
        <v>223</v>
      </c>
      <c r="G42" t="s" s="30">
        <v>24</v>
      </c>
      <c r="H42" t="s" s="30">
        <v>58</v>
      </c>
      <c r="I42" t="s" s="30">
        <v>224</v>
      </c>
      <c r="J42" s="32"/>
      <c r="K42" s="32"/>
      <c r="L42" s="32"/>
      <c r="M42" t="s" s="30">
        <v>225</v>
      </c>
      <c r="N42" s="33"/>
    </row>
    <row r="43" ht="18" customHeight="1">
      <c r="A43" s="38"/>
      <c r="B43" s="15"/>
      <c r="C43" t="s" s="34">
        <v>226</v>
      </c>
      <c r="D43" s="16"/>
      <c r="E43" t="s" s="35">
        <v>227</v>
      </c>
      <c r="F43" t="s" s="35">
        <v>228</v>
      </c>
      <c r="G43" t="s" s="34">
        <v>30</v>
      </c>
      <c r="H43" t="s" s="34">
        <v>30</v>
      </c>
      <c r="I43" t="s" s="34">
        <v>229</v>
      </c>
      <c r="J43" s="16"/>
      <c r="K43" s="16"/>
      <c r="L43" s="16"/>
      <c r="M43" s="16"/>
      <c r="N43" s="36"/>
    </row>
    <row r="44" ht="18" customHeight="1">
      <c r="A44" s="38"/>
      <c r="B44" s="29"/>
      <c r="C44" t="s" s="30">
        <v>230</v>
      </c>
      <c r="D44" s="32"/>
      <c r="E44" t="s" s="31">
        <v>231</v>
      </c>
      <c r="F44" t="s" s="31">
        <v>232</v>
      </c>
      <c r="G44" t="s" s="30">
        <v>30</v>
      </c>
      <c r="H44" t="s" s="30">
        <v>52</v>
      </c>
      <c r="I44" t="s" s="30">
        <v>233</v>
      </c>
      <c r="J44" s="32"/>
      <c r="K44" s="32"/>
      <c r="L44" s="32"/>
      <c r="M44" s="32"/>
      <c r="N44" s="33"/>
    </row>
    <row r="45" ht="18" customHeight="1">
      <c r="A45" s="38"/>
      <c r="B45" s="15"/>
      <c r="C45" t="s" s="34">
        <v>234</v>
      </c>
      <c r="D45" t="s" s="34">
        <v>235</v>
      </c>
      <c r="E45" t="s" s="35">
        <v>236</v>
      </c>
      <c r="F45" t="s" s="35">
        <v>237</v>
      </c>
      <c r="G45" t="s" s="34">
        <v>30</v>
      </c>
      <c r="H45" t="s" s="34">
        <v>30</v>
      </c>
      <c r="I45" t="s" s="34">
        <v>238</v>
      </c>
      <c r="J45" s="16"/>
      <c r="K45" s="16"/>
      <c r="L45" s="16"/>
      <c r="M45" s="16"/>
      <c r="N45" s="36"/>
    </row>
    <row r="46" ht="18" customHeight="1">
      <c r="A46" s="38"/>
      <c r="B46" s="29"/>
      <c r="C46" t="s" s="30">
        <v>239</v>
      </c>
      <c r="D46" s="32"/>
      <c r="E46" t="s" s="31">
        <v>240</v>
      </c>
      <c r="F46" t="s" s="31">
        <v>241</v>
      </c>
      <c r="G46" s="30"/>
      <c r="H46" s="30"/>
      <c r="I46" t="s" s="30">
        <v>242</v>
      </c>
      <c r="J46" s="32"/>
      <c r="K46" s="32"/>
      <c r="L46" s="32"/>
      <c r="M46" s="32"/>
      <c r="N46" s="33"/>
    </row>
    <row r="47" ht="18" customHeight="1">
      <c r="A47" s="38"/>
      <c r="B47" s="15"/>
      <c r="C47" t="s" s="34">
        <v>243</v>
      </c>
      <c r="D47" t="s" s="34">
        <v>244</v>
      </c>
      <c r="E47" t="s" s="35">
        <v>245</v>
      </c>
      <c r="F47" t="s" s="35">
        <v>246</v>
      </c>
      <c r="G47" t="s" s="34">
        <v>24</v>
      </c>
      <c r="H47" t="s" s="34">
        <v>58</v>
      </c>
      <c r="I47" t="s" s="34">
        <v>247</v>
      </c>
      <c r="J47" s="16"/>
      <c r="K47" s="16"/>
      <c r="L47" s="16"/>
      <c r="M47" t="s" s="34">
        <v>248</v>
      </c>
      <c r="N47" s="36"/>
    </row>
    <row r="48" ht="18" customHeight="1">
      <c r="A48" s="38"/>
      <c r="B48" s="29"/>
      <c r="C48" t="s" s="30">
        <v>249</v>
      </c>
      <c r="D48" s="32"/>
      <c r="E48" t="s" s="31">
        <v>250</v>
      </c>
      <c r="F48" t="s" s="31">
        <v>250</v>
      </c>
      <c r="G48" s="30"/>
      <c r="H48" s="30"/>
      <c r="I48" t="s" s="30">
        <v>200</v>
      </c>
      <c r="J48" s="32"/>
      <c r="K48" s="32"/>
      <c r="L48" s="32"/>
      <c r="M48" s="32"/>
      <c r="N48" s="33"/>
    </row>
    <row r="49" ht="18" customHeight="1">
      <c r="A49" s="38"/>
      <c r="B49" s="15"/>
      <c r="C49" t="s" s="34">
        <v>251</v>
      </c>
      <c r="D49" s="16"/>
      <c r="E49" t="s" s="35">
        <v>252</v>
      </c>
      <c r="F49" t="s" s="35">
        <v>252</v>
      </c>
      <c r="G49" s="34"/>
      <c r="H49" s="34"/>
      <c r="I49" t="s" s="34">
        <v>242</v>
      </c>
      <c r="J49" s="16"/>
      <c r="K49" s="16"/>
      <c r="L49" s="16"/>
      <c r="M49" s="16"/>
      <c r="N49" s="36"/>
    </row>
    <row r="50" ht="28" customHeight="1">
      <c r="A50" s="38"/>
      <c r="B50" s="29"/>
      <c r="C50" t="s" s="30">
        <v>253</v>
      </c>
      <c r="D50" t="s" s="30">
        <v>254</v>
      </c>
      <c r="E50" t="s" s="31">
        <v>255</v>
      </c>
      <c r="F50" t="s" s="31">
        <v>256</v>
      </c>
      <c r="G50" t="s" s="30">
        <v>24</v>
      </c>
      <c r="H50" t="s" s="30">
        <v>30</v>
      </c>
      <c r="I50" t="s" s="30">
        <v>172</v>
      </c>
      <c r="J50" s="32"/>
      <c r="K50" s="32"/>
      <c r="L50" s="32"/>
      <c r="M50" t="s" s="30">
        <v>257</v>
      </c>
      <c r="N50" s="39"/>
    </row>
    <row r="51" ht="18" customHeight="1">
      <c r="A51" s="38"/>
      <c r="B51" s="15"/>
      <c r="C51" t="s" s="34">
        <v>258</v>
      </c>
      <c r="D51" s="16"/>
      <c r="E51" t="s" s="35">
        <v>259</v>
      </c>
      <c r="F51" t="s" s="35">
        <v>260</v>
      </c>
      <c r="G51" t="s" s="34">
        <v>30</v>
      </c>
      <c r="H51" t="s" s="34">
        <v>261</v>
      </c>
      <c r="I51" t="s" s="34">
        <v>262</v>
      </c>
      <c r="J51" s="16"/>
      <c r="K51" s="16"/>
      <c r="L51" s="16"/>
      <c r="M51" s="16"/>
      <c r="N51" s="36"/>
    </row>
    <row r="52" ht="18" customHeight="1">
      <c r="A52" s="38"/>
      <c r="B52" s="29"/>
      <c r="C52" t="s" s="30">
        <v>263</v>
      </c>
      <c r="D52" t="s" s="30">
        <v>264</v>
      </c>
      <c r="E52" t="s" s="31">
        <v>265</v>
      </c>
      <c r="F52" s="31"/>
      <c r="G52" t="s" s="30">
        <v>30</v>
      </c>
      <c r="H52" t="s" s="30">
        <v>30</v>
      </c>
      <c r="I52" t="s" s="30">
        <v>205</v>
      </c>
      <c r="J52" s="32"/>
      <c r="K52" s="32"/>
      <c r="L52" s="32"/>
      <c r="M52" s="32"/>
      <c r="N52" s="33"/>
    </row>
    <row r="53" ht="18" customHeight="1">
      <c r="A53" s="38"/>
      <c r="B53" s="15"/>
      <c r="C53" t="s" s="34">
        <v>266</v>
      </c>
      <c r="D53" t="s" s="34">
        <v>267</v>
      </c>
      <c r="E53" t="s" s="35">
        <v>268</v>
      </c>
      <c r="F53" s="35"/>
      <c r="G53" t="s" s="34">
        <v>30</v>
      </c>
      <c r="H53" t="s" s="34">
        <v>30</v>
      </c>
      <c r="I53" t="s" s="34">
        <v>269</v>
      </c>
      <c r="J53" s="16"/>
      <c r="K53" s="16"/>
      <c r="L53" s="16"/>
      <c r="M53" s="16"/>
      <c r="N53" s="36"/>
    </row>
    <row r="54" ht="18" customHeight="1">
      <c r="A54" s="38"/>
      <c r="B54" s="29"/>
      <c r="C54" t="s" s="30">
        <v>270</v>
      </c>
      <c r="D54" t="s" s="30">
        <v>271</v>
      </c>
      <c r="E54" t="s" s="31">
        <v>272</v>
      </c>
      <c r="F54" t="s" s="31">
        <v>273</v>
      </c>
      <c r="G54" s="30"/>
      <c r="H54" s="30"/>
      <c r="I54" t="s" s="30">
        <v>274</v>
      </c>
      <c r="J54" s="32"/>
      <c r="K54" s="32"/>
      <c r="L54" s="32"/>
      <c r="M54" s="32"/>
      <c r="N54" s="33"/>
    </row>
    <row r="55" ht="18" customHeight="1">
      <c r="A55" s="38"/>
      <c r="B55" s="15"/>
      <c r="C55" t="s" s="34">
        <v>275</v>
      </c>
      <c r="D55" t="s" s="34">
        <v>276</v>
      </c>
      <c r="E55" t="s" s="35">
        <v>277</v>
      </c>
      <c r="F55" t="s" s="35">
        <v>277</v>
      </c>
      <c r="G55" s="34"/>
      <c r="H55" t="s" s="34">
        <v>68</v>
      </c>
      <c r="I55" t="s" s="34">
        <v>278</v>
      </c>
      <c r="J55" s="16"/>
      <c r="K55" s="16"/>
      <c r="L55" s="16"/>
      <c r="M55" s="16"/>
      <c r="N55" s="36"/>
    </row>
    <row r="56" ht="18" customHeight="1">
      <c r="A56" s="38"/>
      <c r="B56" s="29"/>
      <c r="C56" t="s" s="30">
        <v>279</v>
      </c>
      <c r="D56" t="s" s="30">
        <v>280</v>
      </c>
      <c r="E56" t="s" s="31">
        <v>281</v>
      </c>
      <c r="F56" t="s" s="31">
        <v>282</v>
      </c>
      <c r="G56" s="30"/>
      <c r="H56" s="30"/>
      <c r="I56" t="s" s="30">
        <v>283</v>
      </c>
      <c r="J56" s="32"/>
      <c r="K56" s="32"/>
      <c r="L56" s="32"/>
      <c r="M56" s="32"/>
      <c r="N56" s="33"/>
    </row>
    <row r="57" ht="18" customHeight="1">
      <c r="A57" s="38"/>
      <c r="B57" s="15"/>
      <c r="C57" t="s" s="34">
        <v>284</v>
      </c>
      <c r="D57" t="s" s="34">
        <v>235</v>
      </c>
      <c r="E57" t="s" s="35">
        <v>285</v>
      </c>
      <c r="F57" t="s" s="35">
        <v>286</v>
      </c>
      <c r="G57" s="34"/>
      <c r="H57" s="34"/>
      <c r="I57" t="s" s="34">
        <v>287</v>
      </c>
      <c r="J57" s="16"/>
      <c r="K57" s="16"/>
      <c r="L57" s="16"/>
      <c r="M57" s="16"/>
      <c r="N57" s="36"/>
    </row>
    <row r="58" ht="18" customHeight="1">
      <c r="A58" s="38"/>
      <c r="B58" s="29"/>
      <c r="C58" t="s" s="30">
        <v>288</v>
      </c>
      <c r="D58" t="s" s="30">
        <v>289</v>
      </c>
      <c r="E58" t="s" s="31">
        <v>290</v>
      </c>
      <c r="F58" t="s" s="31">
        <v>291</v>
      </c>
      <c r="G58" s="30"/>
      <c r="H58" s="30"/>
      <c r="I58" t="s" s="30">
        <v>292</v>
      </c>
      <c r="J58" s="32"/>
      <c r="K58" s="32"/>
      <c r="L58" s="32"/>
      <c r="M58" s="32"/>
      <c r="N58" s="33"/>
    </row>
    <row r="59" ht="28" customHeight="1">
      <c r="A59" s="38"/>
      <c r="B59" s="15"/>
      <c r="C59" t="s" s="34">
        <v>293</v>
      </c>
      <c r="D59" t="s" s="34">
        <v>294</v>
      </c>
      <c r="E59" t="s" s="35">
        <v>295</v>
      </c>
      <c r="F59" s="35"/>
      <c r="G59" t="s" s="34">
        <v>24</v>
      </c>
      <c r="H59" t="s" s="34">
        <v>296</v>
      </c>
      <c r="I59" t="s" s="34">
        <v>297</v>
      </c>
      <c r="J59" s="16"/>
      <c r="K59" s="16"/>
      <c r="L59" t="s" s="34">
        <v>298</v>
      </c>
      <c r="M59" t="s" s="34">
        <v>299</v>
      </c>
      <c r="N59" s="36"/>
    </row>
    <row r="60" ht="18" customHeight="1">
      <c r="A60" s="38"/>
      <c r="B60" s="29"/>
      <c r="C60" t="s" s="30">
        <v>300</v>
      </c>
      <c r="D60" t="s" s="30">
        <v>301</v>
      </c>
      <c r="E60" t="s" s="31">
        <v>302</v>
      </c>
      <c r="F60" s="31"/>
      <c r="G60" s="30"/>
      <c r="H60" s="30"/>
      <c r="I60" t="s" s="30">
        <v>303</v>
      </c>
      <c r="J60" s="32"/>
      <c r="K60" s="32"/>
      <c r="L60" s="32"/>
      <c r="M60" s="32"/>
      <c r="N60" s="33"/>
    </row>
    <row r="61" ht="18" customHeight="1">
      <c r="A61" s="38"/>
      <c r="B61" s="15"/>
      <c r="C61" t="s" s="34">
        <v>304</v>
      </c>
      <c r="D61" s="16"/>
      <c r="E61" t="s" s="35">
        <v>305</v>
      </c>
      <c r="F61" t="s" s="35">
        <v>305</v>
      </c>
      <c r="G61" s="34"/>
      <c r="H61" s="34"/>
      <c r="I61" t="s" s="34">
        <v>229</v>
      </c>
      <c r="J61" s="16"/>
      <c r="K61" s="16"/>
      <c r="L61" s="16"/>
      <c r="M61" s="16"/>
      <c r="N61" s="36"/>
    </row>
    <row r="62" ht="18" customHeight="1">
      <c r="A62" s="38"/>
      <c r="B62" s="29"/>
      <c r="C62" t="s" s="30">
        <v>306</v>
      </c>
      <c r="D62" t="s" s="30">
        <v>289</v>
      </c>
      <c r="E62" t="s" s="31">
        <v>307</v>
      </c>
      <c r="F62" t="s" s="31">
        <v>308</v>
      </c>
      <c r="G62" s="30"/>
      <c r="H62" s="30"/>
      <c r="I62" t="s" s="30">
        <v>309</v>
      </c>
      <c r="J62" s="32"/>
      <c r="K62" s="32"/>
      <c r="L62" s="32"/>
      <c r="M62" s="32"/>
      <c r="N62" s="33"/>
    </row>
    <row r="63" ht="18" customHeight="1">
      <c r="A63" s="38"/>
      <c r="B63" s="15"/>
      <c r="C63" t="s" s="34">
        <v>310</v>
      </c>
      <c r="D63" t="s" s="34">
        <v>311</v>
      </c>
      <c r="E63" t="s" s="35">
        <v>312</v>
      </c>
      <c r="F63" t="s" s="35">
        <v>312</v>
      </c>
      <c r="G63" s="34"/>
      <c r="H63" s="34"/>
      <c r="I63" t="s" s="34">
        <v>242</v>
      </c>
      <c r="J63" s="16"/>
      <c r="K63" s="16"/>
      <c r="L63" s="16"/>
      <c r="M63" s="16"/>
      <c r="N63" s="36"/>
    </row>
    <row r="64" ht="18" customHeight="1">
      <c r="A64" s="38"/>
      <c r="B64" s="29"/>
      <c r="C64" t="s" s="30">
        <v>313</v>
      </c>
      <c r="D64" t="s" s="30">
        <v>314</v>
      </c>
      <c r="E64" t="s" s="31">
        <v>315</v>
      </c>
      <c r="F64" t="s" s="31">
        <v>315</v>
      </c>
      <c r="G64" s="30"/>
      <c r="H64" s="30"/>
      <c r="I64" t="s" s="30">
        <v>242</v>
      </c>
      <c r="J64" s="32"/>
      <c r="K64" s="32"/>
      <c r="L64" s="32"/>
      <c r="M64" s="32"/>
      <c r="N64" s="33"/>
    </row>
    <row r="65" ht="18" customHeight="1">
      <c r="A65" s="38"/>
      <c r="B65" s="15"/>
      <c r="C65" t="s" s="34">
        <v>316</v>
      </c>
      <c r="D65" t="s" s="34">
        <v>317</v>
      </c>
      <c r="E65" t="s" s="35">
        <v>318</v>
      </c>
      <c r="F65" t="s" s="35">
        <v>319</v>
      </c>
      <c r="G65" s="34"/>
      <c r="H65" s="34"/>
      <c r="I65" t="s" s="34">
        <v>309</v>
      </c>
      <c r="J65" s="16"/>
      <c r="K65" s="16"/>
      <c r="L65" s="16"/>
      <c r="M65" s="16"/>
      <c r="N65" s="36"/>
    </row>
    <row r="66" ht="18" customHeight="1">
      <c r="A66" s="38"/>
      <c r="B66" s="29"/>
      <c r="C66" t="s" s="30">
        <v>320</v>
      </c>
      <c r="D66" t="s" s="30">
        <v>321</v>
      </c>
      <c r="E66" t="s" s="31">
        <v>322</v>
      </c>
      <c r="F66" t="s" s="31">
        <v>323</v>
      </c>
      <c r="G66" s="30"/>
      <c r="H66" s="30"/>
      <c r="I66" t="s" s="30">
        <v>324</v>
      </c>
      <c r="J66" s="32"/>
      <c r="K66" s="32"/>
      <c r="L66" s="32"/>
      <c r="M66" s="32"/>
      <c r="N66" s="33"/>
    </row>
    <row r="67" ht="18" customHeight="1">
      <c r="A67" s="38"/>
      <c r="B67" s="15"/>
      <c r="C67" t="s" s="34">
        <v>325</v>
      </c>
      <c r="D67" t="s" s="34">
        <v>235</v>
      </c>
      <c r="E67" t="s" s="35">
        <v>326</v>
      </c>
      <c r="F67" t="s" s="35">
        <v>327</v>
      </c>
      <c r="G67" s="34"/>
      <c r="H67" s="34"/>
      <c r="I67" t="s" s="34">
        <v>309</v>
      </c>
      <c r="J67" s="16"/>
      <c r="K67" s="16"/>
      <c r="L67" s="16"/>
      <c r="M67" s="16"/>
      <c r="N67" s="36"/>
    </row>
    <row r="68" ht="18" customHeight="1">
      <c r="A68" s="38"/>
      <c r="B68" s="29"/>
      <c r="C68" t="s" s="30">
        <v>328</v>
      </c>
      <c r="D68" t="s" s="30">
        <v>329</v>
      </c>
      <c r="E68" t="s" s="31">
        <v>330</v>
      </c>
      <c r="F68" t="s" s="31">
        <v>330</v>
      </c>
      <c r="G68" s="30"/>
      <c r="H68" s="30"/>
      <c r="I68" t="s" s="30">
        <v>242</v>
      </c>
      <c r="J68" s="32"/>
      <c r="K68" s="32"/>
      <c r="L68" s="32"/>
      <c r="M68" s="32"/>
      <c r="N68" s="33"/>
    </row>
    <row r="69" ht="18" customHeight="1">
      <c r="A69" s="38"/>
      <c r="B69" s="15"/>
      <c r="C69" t="s" s="34">
        <v>331</v>
      </c>
      <c r="D69" t="s" s="34">
        <v>332</v>
      </c>
      <c r="E69" t="s" s="35">
        <v>333</v>
      </c>
      <c r="F69" t="s" s="35">
        <v>333</v>
      </c>
      <c r="G69" s="34"/>
      <c r="H69" s="34"/>
      <c r="I69" t="s" s="34">
        <v>334</v>
      </c>
      <c r="J69" s="16"/>
      <c r="K69" s="16"/>
      <c r="L69" s="16"/>
      <c r="M69" s="16"/>
      <c r="N69" s="36"/>
    </row>
    <row r="70" ht="18" customHeight="1">
      <c r="A70" s="38"/>
      <c r="B70" s="29"/>
      <c r="C70" t="s" s="30">
        <v>335</v>
      </c>
      <c r="D70" s="32"/>
      <c r="E70" t="s" s="31">
        <v>336</v>
      </c>
      <c r="F70" t="s" s="31">
        <v>336</v>
      </c>
      <c r="G70" s="30"/>
      <c r="H70" s="30"/>
      <c r="I70" t="s" s="30">
        <v>229</v>
      </c>
      <c r="J70" s="32"/>
      <c r="K70" s="32"/>
      <c r="L70" s="32"/>
      <c r="M70" s="32"/>
      <c r="N70" s="33"/>
    </row>
    <row r="71" ht="18" customHeight="1">
      <c r="A71" s="38"/>
      <c r="B71" s="15"/>
      <c r="C71" t="s" s="34">
        <v>337</v>
      </c>
      <c r="D71" t="s" s="34">
        <v>235</v>
      </c>
      <c r="E71" t="s" s="35">
        <v>338</v>
      </c>
      <c r="F71" t="s" s="35">
        <v>339</v>
      </c>
      <c r="G71" s="34"/>
      <c r="H71" s="34"/>
      <c r="I71" t="s" s="34">
        <v>340</v>
      </c>
      <c r="J71" s="16"/>
      <c r="K71" s="16"/>
      <c r="L71" s="16"/>
      <c r="M71" s="16"/>
      <c r="N71" s="36"/>
    </row>
    <row r="72" ht="18" customHeight="1">
      <c r="A72" s="38"/>
      <c r="B72" s="29"/>
      <c r="C72" t="s" s="30">
        <v>341</v>
      </c>
      <c r="D72" t="s" s="30">
        <v>289</v>
      </c>
      <c r="E72" t="s" s="31">
        <v>342</v>
      </c>
      <c r="F72" t="s" s="31">
        <v>343</v>
      </c>
      <c r="G72" s="30"/>
      <c r="H72" s="30"/>
      <c r="I72" t="s" s="30">
        <v>309</v>
      </c>
      <c r="J72" s="32"/>
      <c r="K72" s="32"/>
      <c r="L72" s="32"/>
      <c r="M72" s="32"/>
      <c r="N72" s="33"/>
    </row>
    <row r="73" ht="18" customHeight="1">
      <c r="A73" s="38"/>
      <c r="B73" s="15"/>
      <c r="C73" t="s" s="34">
        <v>344</v>
      </c>
      <c r="D73" t="s" s="34">
        <v>235</v>
      </c>
      <c r="E73" t="s" s="35">
        <v>345</v>
      </c>
      <c r="F73" t="s" s="35">
        <v>346</v>
      </c>
      <c r="G73" s="34"/>
      <c r="H73" s="34"/>
      <c r="I73" t="s" s="34">
        <v>309</v>
      </c>
      <c r="J73" s="16"/>
      <c r="K73" s="16"/>
      <c r="L73" s="16"/>
      <c r="M73" s="16"/>
      <c r="N73" s="36"/>
    </row>
    <row r="74" ht="18" customHeight="1">
      <c r="A74" s="38"/>
      <c r="B74" s="29"/>
      <c r="C74" t="s" s="30">
        <v>347</v>
      </c>
      <c r="D74" t="s" s="30">
        <v>348</v>
      </c>
      <c r="E74" t="s" s="31">
        <v>349</v>
      </c>
      <c r="F74" t="s" s="31">
        <v>349</v>
      </c>
      <c r="G74" t="s" s="30">
        <v>24</v>
      </c>
      <c r="H74" s="30"/>
      <c r="I74" t="s" s="30">
        <v>350</v>
      </c>
      <c r="J74" s="32"/>
      <c r="K74" s="32"/>
      <c r="L74" s="32"/>
      <c r="M74" s="32"/>
      <c r="N74" s="33"/>
    </row>
    <row r="75" ht="18" customHeight="1">
      <c r="A75" s="38"/>
      <c r="B75" s="15"/>
      <c r="C75" t="s" s="34">
        <v>351</v>
      </c>
      <c r="D75" t="s" s="34">
        <v>352</v>
      </c>
      <c r="E75" t="s" s="35">
        <v>353</v>
      </c>
      <c r="F75" t="s" s="35">
        <v>354</v>
      </c>
      <c r="G75" s="34"/>
      <c r="H75" s="34"/>
      <c r="I75" t="s" s="34">
        <v>355</v>
      </c>
      <c r="J75" s="16"/>
      <c r="K75" s="16"/>
      <c r="L75" s="16"/>
      <c r="M75" s="16"/>
      <c r="N75" s="36"/>
    </row>
    <row r="76" ht="18" customHeight="1">
      <c r="A76" s="38"/>
      <c r="B76" s="29"/>
      <c r="C76" t="s" s="30">
        <v>356</v>
      </c>
      <c r="D76" t="s" s="30">
        <v>113</v>
      </c>
      <c r="E76" t="s" s="31">
        <v>357</v>
      </c>
      <c r="F76" t="s" s="31">
        <v>358</v>
      </c>
      <c r="G76" s="30"/>
      <c r="H76" s="30"/>
      <c r="I76" t="s" s="30">
        <v>359</v>
      </c>
      <c r="J76" s="32"/>
      <c r="K76" s="32"/>
      <c r="L76" s="32"/>
      <c r="M76" s="32"/>
      <c r="N76" s="33"/>
    </row>
    <row r="77" ht="18" customHeight="1">
      <c r="A77" s="38"/>
      <c r="B77" s="15"/>
      <c r="C77" t="s" s="34">
        <v>360</v>
      </c>
      <c r="D77" t="s" s="34">
        <v>361</v>
      </c>
      <c r="E77" t="s" s="35">
        <v>362</v>
      </c>
      <c r="F77" s="35"/>
      <c r="G77" s="34"/>
      <c r="H77" s="34"/>
      <c r="I77" t="s" s="34">
        <v>363</v>
      </c>
      <c r="J77" s="16"/>
      <c r="K77" s="16"/>
      <c r="L77" s="16"/>
      <c r="M77" s="16"/>
      <c r="N77" s="36"/>
    </row>
    <row r="78" ht="18" customHeight="1">
      <c r="A78" s="38"/>
      <c r="B78" s="29"/>
      <c r="C78" t="s" s="30">
        <v>364</v>
      </c>
      <c r="D78" t="s" s="30">
        <v>365</v>
      </c>
      <c r="E78" t="s" s="31">
        <v>366</v>
      </c>
      <c r="F78" t="s" s="31">
        <v>367</v>
      </c>
      <c r="G78" s="30"/>
      <c r="H78" s="30"/>
      <c r="I78" t="s" s="30">
        <v>368</v>
      </c>
      <c r="J78" s="32"/>
      <c r="K78" s="32"/>
      <c r="L78" s="32"/>
      <c r="M78" s="32"/>
      <c r="N78" s="33"/>
    </row>
    <row r="79" ht="18" customHeight="1">
      <c r="A79" s="38"/>
      <c r="B79" s="15"/>
      <c r="C79" t="s" s="34">
        <v>369</v>
      </c>
      <c r="D79" t="s" s="34">
        <v>370</v>
      </c>
      <c r="E79" t="s" s="35">
        <v>371</v>
      </c>
      <c r="F79" t="s" s="35">
        <v>372</v>
      </c>
      <c r="G79" s="34"/>
      <c r="H79" s="34"/>
      <c r="I79" t="s" s="34">
        <v>373</v>
      </c>
      <c r="J79" s="16"/>
      <c r="K79" s="16"/>
      <c r="L79" s="16"/>
      <c r="M79" s="16"/>
      <c r="N79" s="36"/>
    </row>
    <row r="80" ht="18" customHeight="1">
      <c r="A80" s="38"/>
      <c r="B80" s="29"/>
      <c r="C80" t="s" s="30">
        <v>374</v>
      </c>
      <c r="D80" t="s" s="30">
        <v>375</v>
      </c>
      <c r="E80" s="31">
        <v>701</v>
      </c>
      <c r="F80" s="31">
        <v>1095</v>
      </c>
      <c r="G80" s="30"/>
      <c r="H80" s="30"/>
      <c r="I80" t="s" s="30">
        <v>355</v>
      </c>
      <c r="J80" s="32"/>
      <c r="K80" s="32"/>
      <c r="L80" s="32"/>
      <c r="M80" s="32"/>
      <c r="N80" s="33"/>
    </row>
    <row r="81" ht="18" customHeight="1">
      <c r="A81" s="38"/>
      <c r="B81" s="15"/>
      <c r="C81" t="s" s="34">
        <v>376</v>
      </c>
      <c r="D81" t="s" s="34">
        <v>235</v>
      </c>
      <c r="E81" s="35">
        <v>1828</v>
      </c>
      <c r="F81" s="35">
        <v>1857</v>
      </c>
      <c r="G81" s="34"/>
      <c r="H81" s="34"/>
      <c r="I81" t="s" s="34">
        <v>309</v>
      </c>
      <c r="J81" s="16"/>
      <c r="K81" s="16"/>
      <c r="L81" s="16"/>
      <c r="M81" s="16"/>
      <c r="N81" s="36"/>
    </row>
    <row r="82" ht="18" customHeight="1">
      <c r="A82" s="38"/>
      <c r="B82" s="29"/>
      <c r="C82" t="s" s="30">
        <v>377</v>
      </c>
      <c r="D82" s="32"/>
      <c r="E82" s="31">
        <v>2617</v>
      </c>
      <c r="F82" s="31">
        <v>3012</v>
      </c>
      <c r="G82" s="30"/>
      <c r="H82" s="30"/>
      <c r="I82" t="s" s="30">
        <v>378</v>
      </c>
      <c r="J82" s="32"/>
      <c r="K82" s="32"/>
      <c r="L82" s="32"/>
      <c r="M82" s="32"/>
      <c r="N82" s="33"/>
    </row>
    <row r="83" ht="18" customHeight="1">
      <c r="A83" s="38"/>
      <c r="B83" s="15"/>
      <c r="C83" t="s" s="34">
        <v>379</v>
      </c>
      <c r="D83" t="s" s="34">
        <v>380</v>
      </c>
      <c r="E83" s="35">
        <v>3774</v>
      </c>
      <c r="F83" s="35">
        <v>3803</v>
      </c>
      <c r="G83" s="34"/>
      <c r="H83" s="34"/>
      <c r="I83" t="s" s="34">
        <v>309</v>
      </c>
      <c r="J83" s="16"/>
      <c r="K83" s="16"/>
      <c r="L83" s="16"/>
      <c r="M83" s="16"/>
      <c r="N83" s="36"/>
    </row>
    <row r="84" ht="18" customHeight="1">
      <c r="A84" s="38"/>
      <c r="B84" s="29"/>
      <c r="C84" t="s" s="30">
        <v>381</v>
      </c>
      <c r="D84" t="s" s="30">
        <v>382</v>
      </c>
      <c r="E84" s="31">
        <v>5323</v>
      </c>
      <c r="F84" s="31">
        <v>6890</v>
      </c>
      <c r="G84" s="30"/>
      <c r="H84" s="30"/>
      <c r="I84" s="32"/>
      <c r="J84" s="32"/>
      <c r="K84" s="32"/>
      <c r="L84" s="32"/>
      <c r="M84" s="32"/>
      <c r="N84" s="33"/>
    </row>
    <row r="85" ht="18" customHeight="1">
      <c r="A85" s="38"/>
      <c r="B85" s="15"/>
      <c r="C85" t="s" s="34">
        <v>383</v>
      </c>
      <c r="D85" t="s" s="34">
        <v>384</v>
      </c>
      <c r="E85" s="35">
        <v>6804</v>
      </c>
      <c r="F85" s="35">
        <v>6804</v>
      </c>
      <c r="G85" s="34"/>
      <c r="H85" s="34"/>
      <c r="I85" t="s" s="34">
        <v>242</v>
      </c>
      <c r="J85" s="16"/>
      <c r="K85" s="16"/>
      <c r="L85" s="16"/>
      <c r="M85" s="16"/>
      <c r="N85" s="36"/>
    </row>
    <row r="86" ht="18" customHeight="1">
      <c r="A86" s="38"/>
      <c r="B86" s="29"/>
      <c r="C86" t="s" s="30">
        <v>385</v>
      </c>
      <c r="D86" t="s" s="30">
        <v>386</v>
      </c>
      <c r="E86" s="31">
        <v>6849</v>
      </c>
      <c r="F86" s="31"/>
      <c r="G86" s="30"/>
      <c r="H86" s="30"/>
      <c r="I86" t="s" s="30">
        <v>309</v>
      </c>
      <c r="J86" s="32"/>
      <c r="K86" s="32"/>
      <c r="L86" s="32"/>
      <c r="M86" s="32"/>
      <c r="N86" s="33"/>
    </row>
    <row r="87" ht="18" customHeight="1">
      <c r="A87" s="38"/>
      <c r="B87" s="15"/>
      <c r="C87" t="s" s="34">
        <v>387</v>
      </c>
      <c r="D87" t="s" s="34">
        <v>388</v>
      </c>
      <c r="E87" s="35">
        <v>7143</v>
      </c>
      <c r="F87" s="35">
        <v>7143</v>
      </c>
      <c r="G87" s="34"/>
      <c r="H87" s="34"/>
      <c r="I87" t="s" s="34">
        <v>389</v>
      </c>
      <c r="J87" s="16"/>
      <c r="K87" s="16"/>
      <c r="L87" s="16"/>
      <c r="M87" s="16"/>
      <c r="N87" s="36"/>
    </row>
    <row r="88" ht="18" customHeight="1">
      <c r="A88" s="38"/>
      <c r="B88" s="29"/>
      <c r="C88" t="s" s="30">
        <v>390</v>
      </c>
      <c r="D88" t="s" s="30">
        <v>235</v>
      </c>
      <c r="E88" s="31">
        <v>7907</v>
      </c>
      <c r="F88" s="31"/>
      <c r="G88" s="30"/>
      <c r="H88" s="30"/>
      <c r="I88" t="s" s="30">
        <v>391</v>
      </c>
      <c r="J88" s="32"/>
      <c r="K88" s="32"/>
      <c r="L88" s="32"/>
      <c r="M88" s="32"/>
      <c r="N88" s="33"/>
    </row>
    <row r="89" ht="18" customHeight="1">
      <c r="A89" s="38"/>
      <c r="B89" s="15"/>
      <c r="C89" t="s" s="34">
        <v>392</v>
      </c>
      <c r="D89" t="s" s="34">
        <v>393</v>
      </c>
      <c r="E89" s="35">
        <v>9014</v>
      </c>
      <c r="F89" s="35"/>
      <c r="G89" s="34"/>
      <c r="H89" s="34"/>
      <c r="I89" t="s" s="34">
        <v>355</v>
      </c>
      <c r="J89" s="16"/>
      <c r="K89" s="16"/>
      <c r="L89" s="16"/>
      <c r="M89" s="16"/>
      <c r="N89" s="36"/>
    </row>
    <row r="90" ht="18" customHeight="1">
      <c r="A90" s="38"/>
      <c r="B90" s="29"/>
      <c r="C90" t="s" s="30">
        <v>394</v>
      </c>
      <c r="D90" s="32"/>
      <c r="E90" s="31">
        <v>11579</v>
      </c>
      <c r="F90" s="31">
        <v>11579</v>
      </c>
      <c r="G90" s="30"/>
      <c r="H90" s="30"/>
      <c r="I90" t="s" s="30">
        <v>242</v>
      </c>
      <c r="J90" s="32"/>
      <c r="K90" s="32"/>
      <c r="L90" s="32"/>
      <c r="M90" s="32"/>
      <c r="N90" s="33"/>
    </row>
    <row r="91" ht="18" customHeight="1">
      <c r="A91" s="38"/>
      <c r="B91" s="15"/>
      <c r="C91" t="s" s="34">
        <v>395</v>
      </c>
      <c r="D91" s="16"/>
      <c r="E91" s="35">
        <v>11796</v>
      </c>
      <c r="F91" s="35">
        <v>11796</v>
      </c>
      <c r="G91" s="34"/>
      <c r="H91" s="34"/>
      <c r="I91" t="s" s="34">
        <v>242</v>
      </c>
      <c r="J91" s="16"/>
      <c r="K91" s="16"/>
      <c r="L91" s="16"/>
      <c r="M91" s="16"/>
      <c r="N91" s="36"/>
    </row>
    <row r="92" ht="18" customHeight="1">
      <c r="A92" s="38"/>
      <c r="B92" s="29"/>
      <c r="C92" t="s" s="30">
        <v>396</v>
      </c>
      <c r="D92" t="s" s="30">
        <v>397</v>
      </c>
      <c r="E92" s="31">
        <v>14489</v>
      </c>
      <c r="F92" s="31">
        <v>16682</v>
      </c>
      <c r="G92" s="30"/>
      <c r="H92" s="30"/>
      <c r="I92" s="32"/>
      <c r="J92" s="32"/>
      <c r="K92" s="32"/>
      <c r="L92" s="32"/>
      <c r="M92" s="32"/>
      <c r="N92" s="33"/>
    </row>
    <row r="93" ht="18" customHeight="1">
      <c r="A93" s="38"/>
      <c r="B93" s="15"/>
      <c r="C93" t="s" s="34">
        <v>398</v>
      </c>
      <c r="D93" t="s" s="34">
        <v>399</v>
      </c>
      <c r="E93" s="35">
        <v>18159</v>
      </c>
      <c r="F93" s="35"/>
      <c r="G93" s="34"/>
      <c r="H93" s="34"/>
      <c r="I93" t="s" s="34">
        <v>400</v>
      </c>
      <c r="J93" s="16"/>
      <c r="K93" s="16"/>
      <c r="L93" s="16"/>
      <c r="M93" s="16"/>
      <c r="N93" s="36"/>
    </row>
    <row r="94" ht="18" customHeight="1">
      <c r="A94" s="38"/>
      <c r="B94" s="29"/>
      <c r="C94" t="s" s="30">
        <v>401</v>
      </c>
      <c r="D94" t="s" s="30">
        <v>402</v>
      </c>
      <c r="E94" s="31">
        <v>19637</v>
      </c>
      <c r="F94" s="31">
        <v>19637</v>
      </c>
      <c r="G94" s="30"/>
      <c r="H94" s="30"/>
      <c r="I94" t="s" s="30">
        <v>242</v>
      </c>
      <c r="J94" s="32"/>
      <c r="K94" s="32"/>
      <c r="L94" s="32"/>
      <c r="M94" s="32"/>
      <c r="N94" s="33"/>
    </row>
    <row r="95" ht="18" customHeight="1">
      <c r="A95" s="38"/>
      <c r="B95" s="15"/>
      <c r="C95" t="s" s="34">
        <v>403</v>
      </c>
      <c r="D95" t="s" s="34">
        <v>404</v>
      </c>
      <c r="E95" s="35">
        <v>21186</v>
      </c>
      <c r="F95" s="35">
        <v>21549</v>
      </c>
      <c r="G95" s="34"/>
      <c r="H95" s="34"/>
      <c r="I95" t="s" s="34">
        <v>309</v>
      </c>
      <c r="J95" s="16"/>
      <c r="K95" s="16"/>
      <c r="L95" s="16"/>
      <c r="M95" s="16"/>
      <c r="N95" s="36"/>
    </row>
    <row r="96" ht="18" customHeight="1">
      <c r="A96" s="38"/>
      <c r="B96" s="29"/>
      <c r="C96" t="s" s="30">
        <v>405</v>
      </c>
      <c r="D96" t="s" s="30">
        <v>406</v>
      </c>
      <c r="E96" s="31">
        <v>21206</v>
      </c>
      <c r="F96" s="31"/>
      <c r="G96" t="s" s="30">
        <v>24</v>
      </c>
      <c r="H96" s="30"/>
      <c r="I96" t="s" s="30">
        <v>407</v>
      </c>
      <c r="J96" s="32"/>
      <c r="K96" s="32"/>
      <c r="L96" s="32"/>
      <c r="M96" s="32"/>
      <c r="N96" s="33"/>
    </row>
    <row r="97" ht="28" customHeight="1">
      <c r="A97" s="38"/>
      <c r="B97" s="15"/>
      <c r="C97" t="s" s="34">
        <v>408</v>
      </c>
      <c r="D97" t="s" s="34">
        <v>409</v>
      </c>
      <c r="E97" s="35">
        <v>27704</v>
      </c>
      <c r="F97" s="35">
        <v>28314</v>
      </c>
      <c r="G97" t="s" s="34">
        <v>24</v>
      </c>
      <c r="H97" s="34"/>
      <c r="I97" t="s" s="34">
        <v>407</v>
      </c>
      <c r="J97" s="16"/>
      <c r="K97" s="16"/>
      <c r="L97" s="16"/>
      <c r="M97" s="16"/>
      <c r="N97" s="36"/>
    </row>
    <row r="98" ht="18" customHeight="1">
      <c r="A98" s="38"/>
      <c r="B98" s="29"/>
      <c r="C98" t="s" s="30">
        <v>410</v>
      </c>
      <c r="D98" t="s" s="30">
        <v>411</v>
      </c>
      <c r="E98" s="31">
        <v>29143</v>
      </c>
      <c r="F98" s="31"/>
      <c r="G98" s="30"/>
      <c r="H98" s="30"/>
      <c r="I98" t="s" s="30">
        <v>412</v>
      </c>
      <c r="J98" s="32"/>
      <c r="K98" s="32"/>
      <c r="L98" s="32"/>
      <c r="M98" s="32"/>
      <c r="N98" s="33"/>
    </row>
    <row r="99" ht="18" customHeight="1">
      <c r="A99" s="38"/>
      <c r="B99" s="15"/>
      <c r="C99" t="s" s="34">
        <v>413</v>
      </c>
      <c r="D99" t="s" s="34">
        <v>414</v>
      </c>
      <c r="E99" s="35">
        <v>29679</v>
      </c>
      <c r="F99" s="35">
        <v>29679</v>
      </c>
      <c r="G99" s="34"/>
      <c r="H99" s="34"/>
      <c r="I99" t="s" s="34">
        <v>415</v>
      </c>
      <c r="J99" s="16"/>
      <c r="K99" s="16"/>
      <c r="L99" s="16"/>
      <c r="M99" s="16"/>
      <c r="N99" s="36"/>
    </row>
    <row r="100" ht="18" customHeight="1">
      <c r="A100" s="38"/>
      <c r="B100" s="29"/>
      <c r="C100" t="s" s="30">
        <v>416</v>
      </c>
      <c r="D100" t="s" s="30">
        <v>417</v>
      </c>
      <c r="E100" s="31">
        <v>30317</v>
      </c>
      <c r="F100" s="31"/>
      <c r="G100" s="30"/>
      <c r="H100" s="30"/>
      <c r="I100" t="s" s="30">
        <v>418</v>
      </c>
      <c r="J100" s="32"/>
      <c r="K100" s="32"/>
      <c r="L100" s="32"/>
      <c r="M100" s="32"/>
      <c r="N100" s="33"/>
    </row>
    <row r="101" ht="18" customHeight="1">
      <c r="A101" s="38"/>
      <c r="B101" s="15"/>
      <c r="C101" t="s" s="34">
        <v>419</v>
      </c>
      <c r="D101" t="s" s="34">
        <v>420</v>
      </c>
      <c r="E101" s="35">
        <v>31747</v>
      </c>
      <c r="F101" s="35"/>
      <c r="G101" s="34"/>
      <c r="H101" s="34"/>
      <c r="I101" t="s" s="34">
        <v>309</v>
      </c>
      <c r="J101" s="16"/>
      <c r="K101" s="16"/>
      <c r="L101" s="16"/>
      <c r="M101" s="16"/>
      <c r="N101" s="36"/>
    </row>
    <row r="102" ht="18" customHeight="1">
      <c r="A102" s="38"/>
      <c r="B102" s="29"/>
      <c r="C102" s="32"/>
      <c r="D102" s="32"/>
      <c r="E102" s="31"/>
      <c r="F102" s="31"/>
      <c r="G102" s="30"/>
      <c r="H102" s="30"/>
      <c r="I102" s="32"/>
      <c r="J102" s="32"/>
      <c r="K102" s="32"/>
      <c r="L102" s="32"/>
      <c r="M102" s="32"/>
      <c r="N102" s="33"/>
    </row>
    <row r="103" ht="18" customHeight="1">
      <c r="A103" s="38"/>
      <c r="B103" s="15"/>
      <c r="C103" s="16"/>
      <c r="D103" s="16"/>
      <c r="E103" s="35"/>
      <c r="F103" s="35"/>
      <c r="G103" s="34"/>
      <c r="H103" s="34"/>
      <c r="I103" s="16"/>
      <c r="J103" s="16"/>
      <c r="K103" s="16"/>
      <c r="L103" s="16"/>
      <c r="M103" s="16"/>
      <c r="N103" s="36"/>
    </row>
    <row r="104" ht="18" customHeight="1">
      <c r="A104" s="38"/>
      <c r="B104" s="29"/>
      <c r="C104" s="32"/>
      <c r="D104" s="32"/>
      <c r="E104" s="31"/>
      <c r="F104" s="31"/>
      <c r="G104" s="32"/>
      <c r="H104" s="32"/>
      <c r="I104" s="32"/>
      <c r="J104" s="32"/>
      <c r="K104" s="32"/>
      <c r="L104" s="32"/>
      <c r="M104" s="32"/>
      <c r="N104" s="39"/>
    </row>
    <row r="105" ht="18.15" customHeight="1">
      <c r="A105" s="38"/>
      <c r="B105" s="40"/>
      <c r="C105" s="41"/>
      <c r="D105" s="41"/>
      <c r="E105" s="42"/>
      <c r="F105" s="42"/>
      <c r="G105" s="41"/>
      <c r="H105" s="41"/>
      <c r="I105" s="41"/>
      <c r="J105" s="41"/>
      <c r="K105" s="41"/>
      <c r="L105" s="41"/>
      <c r="M105" s="41"/>
      <c r="N105" s="43"/>
    </row>
    <row r="106" ht="20.7" customHeight="1">
      <c r="A106" t="s" s="44">
        <v>421</v>
      </c>
      <c r="B106" s="44"/>
      <c r="C106" s="44"/>
      <c r="D106" s="44"/>
      <c r="E106" s="44"/>
      <c r="F106" s="44"/>
      <c r="G106" s="44"/>
      <c r="H106" s="44"/>
      <c r="I106" s="44"/>
      <c r="J106" s="44"/>
      <c r="K106" s="44"/>
      <c r="L106" s="44"/>
      <c r="M106" s="44"/>
      <c r="N106" s="44"/>
    </row>
  </sheetData>
  <mergeCells count="2">
    <mergeCell ref="A1:N1"/>
    <mergeCell ref="A106:N106"/>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2:Z440"/>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4" width="16.3516" style="45" customWidth="1"/>
    <col min="15" max="15" width="51.0547" style="45" customWidth="1"/>
    <col min="16" max="23" width="16.3516" style="45" customWidth="1"/>
    <col min="24" max="24" width="53.8281" style="45" customWidth="1"/>
    <col min="25" max="25" width="50.1484" style="45" customWidth="1"/>
    <col min="26" max="26" width="16.3516" style="45" customWidth="1"/>
    <col min="27" max="16384" width="16.3516" style="45" customWidth="1"/>
  </cols>
  <sheetData>
    <row r="1" ht="25.65" customHeight="1">
      <c r="A1" t="s" s="19">
        <v>423</v>
      </c>
      <c r="B1" s="19"/>
      <c r="C1" s="19"/>
      <c r="D1" s="19"/>
      <c r="E1" s="19"/>
      <c r="F1" s="19"/>
      <c r="G1" s="19"/>
      <c r="H1" s="19"/>
      <c r="I1" s="19"/>
      <c r="J1" s="19"/>
      <c r="K1" s="19"/>
      <c r="L1" s="19"/>
      <c r="M1" s="19"/>
      <c r="N1" s="19"/>
      <c r="O1" s="19"/>
      <c r="P1" s="19"/>
      <c r="Q1" s="19"/>
      <c r="R1" s="19"/>
      <c r="S1" s="19"/>
      <c r="T1" s="19"/>
      <c r="U1" s="19"/>
      <c r="V1" s="19"/>
      <c r="W1" s="19"/>
      <c r="X1" s="19"/>
      <c r="Y1" s="19"/>
      <c r="Z1" s="19"/>
    </row>
    <row r="2" ht="18" customHeight="1">
      <c r="A2" t="s" s="20">
        <v>9</v>
      </c>
      <c r="B2" t="s" s="21">
        <v>10</v>
      </c>
      <c r="C2" t="s" s="22">
        <v>425</v>
      </c>
      <c r="D2" t="s" s="22">
        <v>426</v>
      </c>
      <c r="E2" t="s" s="22">
        <v>11</v>
      </c>
      <c r="F2" t="s" s="22">
        <v>427</v>
      </c>
      <c r="G2" t="s" s="22">
        <v>428</v>
      </c>
      <c r="H2" t="s" s="22">
        <v>429</v>
      </c>
      <c r="I2" t="s" s="22">
        <v>429</v>
      </c>
      <c r="J2" t="s" s="23">
        <v>430</v>
      </c>
      <c r="K2" t="s" s="20">
        <v>431</v>
      </c>
      <c r="L2" t="s" s="20">
        <v>432</v>
      </c>
      <c r="M2" t="s" s="20">
        <v>433</v>
      </c>
      <c r="N2" t="s" s="20">
        <v>434</v>
      </c>
      <c r="O2" t="s" s="20">
        <v>435</v>
      </c>
      <c r="P2" t="s" s="20">
        <v>436</v>
      </c>
      <c r="Q2" t="s" s="20">
        <v>437</v>
      </c>
      <c r="R2" t="s" s="20">
        <v>438</v>
      </c>
      <c r="S2" t="s" s="20">
        <v>437</v>
      </c>
      <c r="T2" t="s" s="20">
        <v>438</v>
      </c>
      <c r="U2" t="s" s="20">
        <v>439</v>
      </c>
      <c r="V2" t="s" s="20">
        <v>440</v>
      </c>
      <c r="W2" t="s" s="20">
        <v>19</v>
      </c>
      <c r="X2" t="s" s="20">
        <v>20</v>
      </c>
      <c r="Y2" t="s" s="20">
        <v>441</v>
      </c>
      <c r="Z2" s="38"/>
    </row>
    <row r="3" ht="28" customHeight="1">
      <c r="A3" t="s" s="20">
        <f>"S "&amp;B3</f>
        <v>442</v>
      </c>
      <c r="B3" s="46">
        <v>0</v>
      </c>
      <c r="C3" s="47">
        <v>0</v>
      </c>
      <c r="D3" t="s" s="25">
        <v>443</v>
      </c>
      <c r="E3" t="s" s="25">
        <v>444</v>
      </c>
      <c r="F3" s="13"/>
      <c r="G3" t="s" s="25">
        <v>445</v>
      </c>
      <c r="H3" s="13"/>
      <c r="I3" s="13"/>
      <c r="J3" s="48">
        <v>3</v>
      </c>
      <c r="K3" s="13"/>
      <c r="L3" s="13"/>
      <c r="M3" s="13"/>
      <c r="N3" s="13"/>
      <c r="O3" t="s" s="25">
        <v>446</v>
      </c>
      <c r="P3" s="13"/>
      <c r="Q3" s="13"/>
      <c r="R3" s="13"/>
      <c r="S3" t="s" s="25">
        <v>447</v>
      </c>
      <c r="T3" t="s" s="25">
        <v>448</v>
      </c>
      <c r="U3" s="49">
        <v>35065</v>
      </c>
      <c r="V3" s="49"/>
      <c r="W3" s="49"/>
      <c r="X3" s="49"/>
      <c r="Y3" t="s" s="25">
        <v>449</v>
      </c>
      <c r="Z3" s="50"/>
    </row>
    <row r="4" ht="28" customHeight="1">
      <c r="A4" t="s" s="20">
        <f>"S "&amp;B4</f>
        <v>450</v>
      </c>
      <c r="B4" s="51">
        <v>1</v>
      </c>
      <c r="C4" s="52">
        <v>1</v>
      </c>
      <c r="D4" t="s" s="30">
        <v>451</v>
      </c>
      <c r="E4" t="s" s="30">
        <v>452</v>
      </c>
      <c r="F4" s="32"/>
      <c r="G4" s="32"/>
      <c r="H4" s="52">
        <v>1</v>
      </c>
      <c r="I4" s="52">
        <v>2019</v>
      </c>
      <c r="J4" s="52">
        <v>157097</v>
      </c>
      <c r="K4" t="s" s="30">
        <v>453</v>
      </c>
      <c r="L4" s="32"/>
      <c r="M4" s="32"/>
      <c r="N4" s="32"/>
      <c r="O4" t="s" s="30">
        <v>454</v>
      </c>
      <c r="P4" t="s" s="30">
        <v>455</v>
      </c>
      <c r="Q4" t="s" s="30">
        <v>456</v>
      </c>
      <c r="R4" t="s" s="30">
        <v>448</v>
      </c>
      <c r="S4" s="32"/>
      <c r="T4" s="32"/>
      <c r="U4" s="32"/>
      <c r="V4" s="32"/>
      <c r="W4" t="s" s="30">
        <v>457</v>
      </c>
      <c r="X4" t="s" s="30">
        <v>458</v>
      </c>
      <c r="Y4" s="32"/>
      <c r="Z4" s="39"/>
    </row>
    <row r="5" ht="28" customHeight="1">
      <c r="A5" t="s" s="20">
        <f>"S "&amp;B5</f>
        <v>459</v>
      </c>
      <c r="B5" s="53">
        <v>2</v>
      </c>
      <c r="C5" s="54">
        <v>1</v>
      </c>
      <c r="D5" t="s" s="34">
        <v>451</v>
      </c>
      <c r="E5" t="s" s="34">
        <v>460</v>
      </c>
      <c r="F5" s="16"/>
      <c r="G5" s="16"/>
      <c r="H5" s="54">
        <v>1205</v>
      </c>
      <c r="I5" s="54">
        <v>1998</v>
      </c>
      <c r="J5" s="54">
        <v>363</v>
      </c>
      <c r="K5" t="s" s="34">
        <v>461</v>
      </c>
      <c r="L5" s="16"/>
      <c r="M5" s="16"/>
      <c r="N5" s="16"/>
      <c r="O5" t="s" s="34">
        <v>462</v>
      </c>
      <c r="P5" t="s" s="34">
        <v>463</v>
      </c>
      <c r="Q5" t="s" s="34">
        <v>464</v>
      </c>
      <c r="R5" t="s" s="34">
        <v>448</v>
      </c>
      <c r="S5" s="16"/>
      <c r="T5" s="16"/>
      <c r="U5" s="16"/>
      <c r="V5" s="16"/>
      <c r="W5" t="s" s="34">
        <v>465</v>
      </c>
      <c r="X5" s="16"/>
      <c r="Y5" s="16"/>
      <c r="Z5" s="55"/>
    </row>
    <row r="6" ht="28" customHeight="1">
      <c r="A6" t="s" s="20">
        <f>"S "&amp;B6</f>
        <v>466</v>
      </c>
      <c r="B6" s="51">
        <v>3</v>
      </c>
      <c r="C6" s="52">
        <v>1</v>
      </c>
      <c r="D6" t="s" s="30">
        <v>451</v>
      </c>
      <c r="E6" t="s" s="30">
        <v>467</v>
      </c>
      <c r="F6" s="32"/>
      <c r="G6" s="32"/>
      <c r="H6" s="52">
        <v>1544</v>
      </c>
      <c r="I6" s="52">
        <v>1821</v>
      </c>
      <c r="J6" t="s" s="30">
        <v>301</v>
      </c>
      <c r="K6" s="32"/>
      <c r="L6" s="32"/>
      <c r="M6" s="32"/>
      <c r="N6" s="32"/>
      <c r="O6" s="32"/>
      <c r="P6" t="s" s="30">
        <v>468</v>
      </c>
      <c r="Q6" t="s" s="30">
        <v>469</v>
      </c>
      <c r="R6" t="s" s="30">
        <v>469</v>
      </c>
      <c r="S6" s="32"/>
      <c r="T6" s="32"/>
      <c r="U6" s="32"/>
      <c r="V6" s="32"/>
      <c r="W6" s="32"/>
      <c r="X6" t="s" s="30">
        <v>470</v>
      </c>
      <c r="Y6" s="32"/>
      <c r="Z6" s="39"/>
    </row>
    <row r="7" ht="28" customHeight="1">
      <c r="A7" t="s" s="20">
        <f>"S "&amp;B7</f>
        <v>471</v>
      </c>
      <c r="B7" s="56">
        <v>4</v>
      </c>
      <c r="C7" s="54">
        <v>1</v>
      </c>
      <c r="D7" t="s" s="34">
        <v>451</v>
      </c>
      <c r="E7" t="s" s="34">
        <v>472</v>
      </c>
      <c r="F7" s="16"/>
      <c r="G7" s="16"/>
      <c r="H7" s="54">
        <v>1616</v>
      </c>
      <c r="I7" s="54">
        <v>1880</v>
      </c>
      <c r="J7" s="54">
        <v>597</v>
      </c>
      <c r="K7" t="s" s="34">
        <v>473</v>
      </c>
      <c r="L7" s="16"/>
      <c r="M7" s="16"/>
      <c r="N7" s="16"/>
      <c r="O7" t="s" s="34">
        <v>474</v>
      </c>
      <c r="P7" t="s" s="34">
        <v>475</v>
      </c>
      <c r="Q7" t="s" s="34">
        <v>476</v>
      </c>
      <c r="R7" t="s" s="34">
        <v>476</v>
      </c>
      <c r="S7" s="16"/>
      <c r="T7" s="16"/>
      <c r="U7" s="16"/>
      <c r="V7" s="16"/>
      <c r="W7" t="s" s="34">
        <v>477</v>
      </c>
      <c r="X7" t="s" s="34">
        <v>478</v>
      </c>
      <c r="Y7" s="16"/>
      <c r="Z7" s="55"/>
    </row>
    <row r="8" ht="28" customHeight="1">
      <c r="A8" t="s" s="20">
        <f>"S "&amp;B8</f>
        <v>479</v>
      </c>
      <c r="B8" s="57">
        <v>5</v>
      </c>
      <c r="C8" s="52">
        <v>1</v>
      </c>
      <c r="D8" t="s" s="30">
        <v>451</v>
      </c>
      <c r="E8" t="s" s="30">
        <v>480</v>
      </c>
      <c r="F8" s="32"/>
      <c r="G8" s="32"/>
      <c r="H8" s="52">
        <v>1520</v>
      </c>
      <c r="I8" s="52">
        <v>1820</v>
      </c>
      <c r="J8" s="52">
        <v>447</v>
      </c>
      <c r="K8" t="s" s="30">
        <v>473</v>
      </c>
      <c r="L8" s="32"/>
      <c r="M8" s="32"/>
      <c r="N8" s="32"/>
      <c r="O8" t="s" s="30">
        <v>481</v>
      </c>
      <c r="P8" t="s" s="30">
        <v>475</v>
      </c>
      <c r="Q8" t="s" s="30">
        <v>476</v>
      </c>
      <c r="R8" t="s" s="30">
        <v>476</v>
      </c>
      <c r="S8" s="32"/>
      <c r="T8" s="32"/>
      <c r="U8" s="32"/>
      <c r="V8" s="32"/>
      <c r="W8" t="s" s="30">
        <v>477</v>
      </c>
      <c r="X8" s="32"/>
      <c r="Y8" s="32"/>
      <c r="Z8" s="39"/>
    </row>
    <row r="9" ht="58" customHeight="1">
      <c r="A9" t="s" s="20">
        <f>"S "&amp;B9</f>
        <v>482</v>
      </c>
      <c r="B9" s="56">
        <v>6</v>
      </c>
      <c r="C9" s="54">
        <v>1</v>
      </c>
      <c r="D9" t="s" s="34">
        <v>443</v>
      </c>
      <c r="E9" t="s" s="34">
        <v>483</v>
      </c>
      <c r="F9" s="16"/>
      <c r="G9" s="16"/>
      <c r="H9" t="s" s="34">
        <v>301</v>
      </c>
      <c r="I9" s="16"/>
      <c r="J9" s="54">
        <v>1</v>
      </c>
      <c r="K9" s="16"/>
      <c r="L9" s="16"/>
      <c r="M9" s="16"/>
      <c r="N9" s="16"/>
      <c r="O9" t="s" s="34">
        <v>484</v>
      </c>
      <c r="P9" s="16"/>
      <c r="Q9" s="16"/>
      <c r="R9" s="16"/>
      <c r="S9" t="s" s="34">
        <v>485</v>
      </c>
      <c r="T9" t="s" s="34">
        <v>486</v>
      </c>
      <c r="U9" s="54">
        <v>1899</v>
      </c>
      <c r="V9" s="54">
        <v>1899</v>
      </c>
      <c r="W9" t="s" s="34">
        <v>487</v>
      </c>
      <c r="X9" s="16"/>
      <c r="Y9" t="s" s="34">
        <v>488</v>
      </c>
      <c r="Z9" s="55"/>
    </row>
    <row r="10" ht="18" customHeight="1">
      <c r="A10" t="s" s="20">
        <f>"S "&amp;B10</f>
        <v>489</v>
      </c>
      <c r="B10" s="57">
        <v>7</v>
      </c>
      <c r="C10" s="52">
        <v>1</v>
      </c>
      <c r="D10" t="s" s="30">
        <v>443</v>
      </c>
      <c r="E10" t="s" s="30">
        <v>490</v>
      </c>
      <c r="F10" s="32"/>
      <c r="G10" s="32"/>
      <c r="H10" t="s" s="30">
        <v>301</v>
      </c>
      <c r="I10" s="32"/>
      <c r="J10" s="52">
        <v>6</v>
      </c>
      <c r="K10" s="32"/>
      <c r="L10" s="32"/>
      <c r="M10" s="32"/>
      <c r="N10" s="32"/>
      <c r="O10" t="s" s="30">
        <v>491</v>
      </c>
      <c r="P10" s="32"/>
      <c r="Q10" s="32"/>
      <c r="R10" s="32"/>
      <c r="S10" t="s" s="30">
        <v>492</v>
      </c>
      <c r="T10" t="s" s="30">
        <v>493</v>
      </c>
      <c r="U10" s="52">
        <v>1669</v>
      </c>
      <c r="V10" s="52">
        <v>1672</v>
      </c>
      <c r="W10" t="s" s="30">
        <v>494</v>
      </c>
      <c r="X10" s="32"/>
      <c r="Y10" s="32"/>
      <c r="Z10" s="39"/>
    </row>
    <row r="11" ht="28" customHeight="1">
      <c r="A11" t="s" s="20">
        <f>"S "&amp;B11</f>
        <v>495</v>
      </c>
      <c r="B11" s="56">
        <v>8</v>
      </c>
      <c r="C11" s="58">
        <v>0</v>
      </c>
      <c r="D11" t="s" s="34">
        <v>496</v>
      </c>
      <c r="E11" t="s" s="34">
        <v>497</v>
      </c>
      <c r="F11" t="s" s="34">
        <v>498</v>
      </c>
      <c r="G11" s="16"/>
      <c r="H11" s="16"/>
      <c r="I11" s="16"/>
      <c r="J11" s="16"/>
      <c r="K11" s="16"/>
      <c r="L11" t="s" s="34">
        <v>499</v>
      </c>
      <c r="M11" s="54">
        <v>11</v>
      </c>
      <c r="N11" s="16"/>
      <c r="O11" t="s" s="34">
        <v>500</v>
      </c>
      <c r="P11" s="16"/>
      <c r="Q11" s="16"/>
      <c r="R11" s="16"/>
      <c r="S11" s="16"/>
      <c r="T11" s="16"/>
      <c r="U11" t="s" s="59">
        <v>501</v>
      </c>
      <c r="V11" s="59"/>
      <c r="W11" s="59"/>
      <c r="X11" s="59"/>
      <c r="Y11" t="s" s="34">
        <v>502</v>
      </c>
      <c r="Z11" s="55"/>
    </row>
    <row r="12" ht="38" customHeight="1">
      <c r="A12" t="s" s="20">
        <f>"S "&amp;B12</f>
        <v>503</v>
      </c>
      <c r="B12" s="57">
        <v>9</v>
      </c>
      <c r="C12" s="60">
        <v>0</v>
      </c>
      <c r="D12" t="s" s="30">
        <v>443</v>
      </c>
      <c r="E12" t="s" s="30">
        <v>504</v>
      </c>
      <c r="F12" t="s" s="30">
        <v>505</v>
      </c>
      <c r="G12" s="32"/>
      <c r="H12" s="32"/>
      <c r="I12" s="32"/>
      <c r="J12" s="52">
        <v>1</v>
      </c>
      <c r="K12" s="32"/>
      <c r="L12" s="32"/>
      <c r="M12" s="32"/>
      <c r="N12" s="32"/>
      <c r="O12" t="s" s="30">
        <v>506</v>
      </c>
      <c r="P12" s="32"/>
      <c r="Q12" s="32"/>
      <c r="R12" s="32"/>
      <c r="S12" t="s" s="30">
        <v>507</v>
      </c>
      <c r="T12" t="s" s="30">
        <v>508</v>
      </c>
      <c r="U12" t="s" s="61">
        <v>509</v>
      </c>
      <c r="V12" s="61"/>
      <c r="W12" s="61"/>
      <c r="X12" s="61"/>
      <c r="Y12" t="s" s="30">
        <v>510</v>
      </c>
      <c r="Z12" s="62"/>
    </row>
    <row r="13" ht="28" customHeight="1">
      <c r="A13" t="s" s="20">
        <f>"S "&amp;B13</f>
        <v>511</v>
      </c>
      <c r="B13" s="56">
        <v>10</v>
      </c>
      <c r="C13" s="58">
        <v>0</v>
      </c>
      <c r="D13" t="s" s="34">
        <v>443</v>
      </c>
      <c r="E13" t="s" s="34">
        <v>512</v>
      </c>
      <c r="F13" s="16"/>
      <c r="G13" t="s" s="34">
        <v>513</v>
      </c>
      <c r="H13" s="16"/>
      <c r="I13" s="16"/>
      <c r="J13" s="54">
        <v>1</v>
      </c>
      <c r="K13" s="16"/>
      <c r="L13" s="16"/>
      <c r="M13" s="16"/>
      <c r="N13" s="16"/>
      <c r="O13" t="s" s="34">
        <v>514</v>
      </c>
      <c r="P13" s="16"/>
      <c r="Q13" s="16"/>
      <c r="R13" s="16"/>
      <c r="S13" t="s" s="34">
        <v>476</v>
      </c>
      <c r="T13" t="s" s="34">
        <v>476</v>
      </c>
      <c r="U13" s="59">
        <v>40909</v>
      </c>
      <c r="V13" s="59"/>
      <c r="W13" s="59"/>
      <c r="X13" s="59"/>
      <c r="Y13" t="s" s="34">
        <v>515</v>
      </c>
      <c r="Z13" s="63"/>
    </row>
    <row r="14" ht="18" customHeight="1">
      <c r="A14" t="s" s="20">
        <f>"S "&amp;B14</f>
        <v>516</v>
      </c>
      <c r="B14" s="57">
        <v>11</v>
      </c>
      <c r="C14" s="60">
        <v>0</v>
      </c>
      <c r="D14" t="s" s="30">
        <v>443</v>
      </c>
      <c r="E14" t="s" s="30">
        <v>517</v>
      </c>
      <c r="F14" t="s" s="30">
        <v>518</v>
      </c>
      <c r="G14" s="32"/>
      <c r="H14" s="32"/>
      <c r="I14" s="32"/>
      <c r="J14" s="52">
        <v>5</v>
      </c>
      <c r="K14" s="32"/>
      <c r="L14" s="32"/>
      <c r="M14" s="32"/>
      <c r="N14" s="32"/>
      <c r="O14" t="s" s="30">
        <v>519</v>
      </c>
      <c r="P14" s="32"/>
      <c r="Q14" s="32"/>
      <c r="R14" s="32"/>
      <c r="S14" t="s" s="30">
        <v>520</v>
      </c>
      <c r="T14" t="s" s="30">
        <v>476</v>
      </c>
      <c r="U14" t="s" s="61">
        <v>521</v>
      </c>
      <c r="V14" s="61"/>
      <c r="W14" s="61"/>
      <c r="X14" s="61"/>
      <c r="Y14" t="s" s="30">
        <v>522</v>
      </c>
      <c r="Z14" s="62"/>
    </row>
    <row r="15" ht="38" customHeight="1">
      <c r="A15" t="s" s="20">
        <f>"S "&amp;B15</f>
        <v>523</v>
      </c>
      <c r="B15" s="56">
        <v>12</v>
      </c>
      <c r="C15" s="54">
        <v>1</v>
      </c>
      <c r="D15" t="s" s="34">
        <v>524</v>
      </c>
      <c r="E15" t="s" s="34">
        <v>525</v>
      </c>
      <c r="F15" s="16"/>
      <c r="G15" s="16"/>
      <c r="H15" s="54">
        <v>1758</v>
      </c>
      <c r="I15" s="54">
        <v>2021</v>
      </c>
      <c r="J15" s="54">
        <f>I15-H15</f>
        <v>263</v>
      </c>
      <c r="K15" s="16"/>
      <c r="L15" s="16"/>
      <c r="M15" s="16"/>
      <c r="N15" s="16"/>
      <c r="O15" t="s" s="34">
        <v>526</v>
      </c>
      <c r="P15" s="16"/>
      <c r="Q15" s="16"/>
      <c r="R15" s="16"/>
      <c r="S15" t="s" s="34">
        <v>456</v>
      </c>
      <c r="T15" t="s" s="34">
        <v>448</v>
      </c>
      <c r="U15" s="54">
        <v>1758</v>
      </c>
      <c r="V15" s="54">
        <v>2021</v>
      </c>
      <c r="W15" s="16"/>
      <c r="X15" s="16"/>
      <c r="Y15" t="s" s="34">
        <v>527</v>
      </c>
      <c r="Z15" s="55"/>
    </row>
    <row r="16" ht="28" customHeight="1">
      <c r="A16" t="s" s="20">
        <f>"S "&amp;B16</f>
        <v>528</v>
      </c>
      <c r="B16" s="57">
        <v>13</v>
      </c>
      <c r="C16" s="52">
        <v>1</v>
      </c>
      <c r="D16" t="s" s="30">
        <v>451</v>
      </c>
      <c r="E16" t="s" s="30">
        <v>529</v>
      </c>
      <c r="F16" s="32"/>
      <c r="G16" s="32"/>
      <c r="H16" t="s" s="30">
        <v>301</v>
      </c>
      <c r="I16" s="32"/>
      <c r="J16" t="s" s="30">
        <v>301</v>
      </c>
      <c r="K16" s="32"/>
      <c r="L16" s="32"/>
      <c r="M16" s="32"/>
      <c r="N16" s="32"/>
      <c r="O16" s="32"/>
      <c r="P16" t="s" s="30">
        <v>530</v>
      </c>
      <c r="Q16" t="s" s="30">
        <v>531</v>
      </c>
      <c r="R16" t="s" s="30">
        <v>532</v>
      </c>
      <c r="S16" s="32"/>
      <c r="T16" s="32"/>
      <c r="U16" s="32"/>
      <c r="V16" s="32"/>
      <c r="W16" s="32"/>
      <c r="X16" s="32"/>
      <c r="Y16" s="32"/>
      <c r="Z16" s="39"/>
    </row>
    <row r="17" ht="28" customHeight="1">
      <c r="A17" t="s" s="20">
        <f>"S "&amp;B17</f>
        <v>533</v>
      </c>
      <c r="B17" s="56">
        <v>14</v>
      </c>
      <c r="C17" s="58">
        <v>0</v>
      </c>
      <c r="D17" t="s" s="34">
        <v>451</v>
      </c>
      <c r="E17" t="s" s="34">
        <v>534</v>
      </c>
      <c r="F17" t="s" s="34">
        <v>535</v>
      </c>
      <c r="G17" s="16"/>
      <c r="H17" s="16"/>
      <c r="I17" s="16"/>
      <c r="J17" s="16"/>
      <c r="K17" s="16"/>
      <c r="L17" s="16"/>
      <c r="M17" s="16"/>
      <c r="N17" s="16"/>
      <c r="O17" t="s" s="34">
        <v>536</v>
      </c>
      <c r="P17" s="16"/>
      <c r="Q17" s="16"/>
      <c r="R17" s="16"/>
      <c r="S17" s="16"/>
      <c r="T17" s="16"/>
      <c r="U17" s="59">
        <v>37987</v>
      </c>
      <c r="V17" s="59"/>
      <c r="W17" s="59"/>
      <c r="X17" s="59"/>
      <c r="Y17" t="s" s="34">
        <v>537</v>
      </c>
      <c r="Z17" s="63"/>
    </row>
    <row r="18" ht="18" customHeight="1">
      <c r="A18" t="s" s="20">
        <f>"S "&amp;B18</f>
        <v>538</v>
      </c>
      <c r="B18" s="57">
        <v>15</v>
      </c>
      <c r="C18" s="52">
        <v>1</v>
      </c>
      <c r="D18" t="s" s="30">
        <v>443</v>
      </c>
      <c r="E18" t="s" s="30">
        <v>539</v>
      </c>
      <c r="F18" s="32"/>
      <c r="G18" s="32"/>
      <c r="H18" s="52">
        <v>1613</v>
      </c>
      <c r="I18" s="52">
        <v>1783</v>
      </c>
      <c r="J18" s="52">
        <v>6</v>
      </c>
      <c r="K18" s="32"/>
      <c r="L18" s="32"/>
      <c r="M18" s="32"/>
      <c r="N18" s="32"/>
      <c r="O18" t="s" s="30">
        <v>540</v>
      </c>
      <c r="P18" s="32"/>
      <c r="Q18" s="32"/>
      <c r="R18" s="32"/>
      <c r="S18" t="s" s="30">
        <v>456</v>
      </c>
      <c r="T18" t="s" s="30">
        <v>448</v>
      </c>
      <c r="U18" s="52">
        <v>1908</v>
      </c>
      <c r="V18" s="52">
        <v>1912</v>
      </c>
      <c r="W18" t="s" s="30">
        <v>541</v>
      </c>
      <c r="X18" s="32"/>
      <c r="Y18" t="s" s="30">
        <v>542</v>
      </c>
      <c r="Z18" s="39"/>
    </row>
    <row r="19" ht="38" customHeight="1">
      <c r="A19" t="s" s="20">
        <f>"S "&amp;B19</f>
        <v>543</v>
      </c>
      <c r="B19" s="56">
        <v>16</v>
      </c>
      <c r="C19" s="54">
        <v>1</v>
      </c>
      <c r="D19" t="s" s="34">
        <v>443</v>
      </c>
      <c r="E19" t="s" s="34">
        <v>544</v>
      </c>
      <c r="F19" s="16"/>
      <c r="G19" s="16"/>
      <c r="H19" t="s" s="34">
        <v>301</v>
      </c>
      <c r="I19" s="16"/>
      <c r="J19" s="54">
        <v>1</v>
      </c>
      <c r="K19" s="16"/>
      <c r="L19" s="16"/>
      <c r="M19" s="16"/>
      <c r="N19" s="16"/>
      <c r="O19" t="s" s="34">
        <v>545</v>
      </c>
      <c r="P19" s="16"/>
      <c r="Q19" s="16"/>
      <c r="R19" s="16"/>
      <c r="S19" t="s" s="34">
        <v>456</v>
      </c>
      <c r="T19" t="s" s="34">
        <v>448</v>
      </c>
      <c r="U19" s="54">
        <v>1824</v>
      </c>
      <c r="V19" s="54">
        <v>1824</v>
      </c>
      <c r="W19" s="16"/>
      <c r="X19" t="s" s="34">
        <v>546</v>
      </c>
      <c r="Y19" t="s" s="34">
        <v>547</v>
      </c>
      <c r="Z19" s="55"/>
    </row>
    <row r="20" ht="58" customHeight="1">
      <c r="A20" t="s" s="20">
        <f>"S "&amp;B20</f>
        <v>548</v>
      </c>
      <c r="B20" s="57">
        <v>17</v>
      </c>
      <c r="C20" s="52">
        <v>1</v>
      </c>
      <c r="D20" t="s" s="30">
        <v>443</v>
      </c>
      <c r="E20" t="s" s="30">
        <v>549</v>
      </c>
      <c r="F20" s="32"/>
      <c r="G20" s="32"/>
      <c r="H20" t="s" s="30">
        <v>301</v>
      </c>
      <c r="I20" s="32"/>
      <c r="J20" s="52">
        <v>1</v>
      </c>
      <c r="K20" s="32"/>
      <c r="L20" s="32"/>
      <c r="M20" s="32"/>
      <c r="N20" s="32"/>
      <c r="O20" t="s" s="30">
        <v>550</v>
      </c>
      <c r="P20" s="32"/>
      <c r="Q20" s="32"/>
      <c r="R20" s="32"/>
      <c r="S20" t="s" s="30">
        <v>456</v>
      </c>
      <c r="T20" t="s" s="30">
        <v>448</v>
      </c>
      <c r="U20" s="52">
        <v>1725</v>
      </c>
      <c r="V20" s="52">
        <v>1725</v>
      </c>
      <c r="W20" s="32"/>
      <c r="X20" s="32"/>
      <c r="Y20" t="s" s="30">
        <v>551</v>
      </c>
      <c r="Z20" s="39"/>
    </row>
    <row r="21" ht="18" customHeight="1">
      <c r="A21" t="s" s="20">
        <f>"S "&amp;B21</f>
        <v>552</v>
      </c>
      <c r="B21" s="56">
        <v>18</v>
      </c>
      <c r="C21" s="54">
        <v>1</v>
      </c>
      <c r="D21" t="s" s="34">
        <v>443</v>
      </c>
      <c r="E21" t="s" s="34">
        <v>553</v>
      </c>
      <c r="F21" s="16"/>
      <c r="G21" s="16"/>
      <c r="H21" t="s" s="34">
        <v>301</v>
      </c>
      <c r="I21" s="16"/>
      <c r="J21" s="54">
        <v>1</v>
      </c>
      <c r="K21" s="16"/>
      <c r="L21" s="16"/>
      <c r="M21" s="16"/>
      <c r="N21" s="16"/>
      <c r="O21" t="s" s="34">
        <v>554</v>
      </c>
      <c r="P21" s="16"/>
      <c r="Q21" s="16"/>
      <c r="R21" s="16"/>
      <c r="S21" t="s" s="34">
        <v>456</v>
      </c>
      <c r="T21" t="s" s="34">
        <v>448</v>
      </c>
      <c r="U21" s="54">
        <v>1735</v>
      </c>
      <c r="V21" s="54">
        <v>1735</v>
      </c>
      <c r="W21" s="16"/>
      <c r="X21" s="16"/>
      <c r="Y21" t="s" s="34">
        <v>555</v>
      </c>
      <c r="Z21" s="55"/>
    </row>
    <row r="22" ht="28" customHeight="1">
      <c r="A22" t="s" s="20">
        <f>"S "&amp;B22</f>
        <v>556</v>
      </c>
      <c r="B22" s="57">
        <v>19</v>
      </c>
      <c r="C22" s="60">
        <v>0</v>
      </c>
      <c r="D22" t="s" s="30">
        <v>496</v>
      </c>
      <c r="E22" t="s" s="30">
        <v>557</v>
      </c>
      <c r="F22" t="s" s="30">
        <v>558</v>
      </c>
      <c r="G22" s="32"/>
      <c r="H22" s="32"/>
      <c r="I22" s="32"/>
      <c r="J22" s="32"/>
      <c r="K22" s="32"/>
      <c r="L22" t="s" s="30">
        <v>559</v>
      </c>
      <c r="M22" s="52">
        <v>62</v>
      </c>
      <c r="N22" s="52">
        <v>2</v>
      </c>
      <c r="O22" t="s" s="30">
        <v>560</v>
      </c>
      <c r="P22" s="32"/>
      <c r="Q22" s="32"/>
      <c r="R22" s="32"/>
      <c r="S22" s="32"/>
      <c r="T22" s="32"/>
      <c r="U22" s="61">
        <v>42005</v>
      </c>
      <c r="V22" s="61"/>
      <c r="W22" s="61"/>
      <c r="X22" s="61"/>
      <c r="Y22" t="s" s="30">
        <v>561</v>
      </c>
      <c r="Z22" s="39"/>
    </row>
    <row r="23" ht="28" customHeight="1">
      <c r="A23" t="s" s="20">
        <f>"S "&amp;B23</f>
        <v>562</v>
      </c>
      <c r="B23" s="56">
        <v>20</v>
      </c>
      <c r="C23" s="58">
        <v>0</v>
      </c>
      <c r="D23" t="s" s="34">
        <v>443</v>
      </c>
      <c r="E23" t="s" s="34">
        <v>563</v>
      </c>
      <c r="F23" t="s" s="34">
        <v>564</v>
      </c>
      <c r="G23" s="16"/>
      <c r="H23" s="16"/>
      <c r="I23" s="16"/>
      <c r="J23" s="54">
        <v>3</v>
      </c>
      <c r="K23" s="16"/>
      <c r="L23" s="16"/>
      <c r="M23" s="16"/>
      <c r="N23" s="16"/>
      <c r="O23" t="s" s="34">
        <v>565</v>
      </c>
      <c r="P23" s="16"/>
      <c r="Q23" s="16"/>
      <c r="R23" s="16"/>
      <c r="S23" t="s" s="34">
        <v>566</v>
      </c>
      <c r="T23" t="s" s="34">
        <v>486</v>
      </c>
      <c r="U23" t="s" s="59">
        <v>567</v>
      </c>
      <c r="V23" s="59"/>
      <c r="W23" s="59"/>
      <c r="X23" s="59"/>
      <c r="Y23" t="s" s="34">
        <v>568</v>
      </c>
      <c r="Z23" s="63"/>
    </row>
    <row r="24" ht="28" customHeight="1">
      <c r="A24" t="s" s="20">
        <f>"S "&amp;B24</f>
        <v>569</v>
      </c>
      <c r="B24" s="57">
        <v>21</v>
      </c>
      <c r="C24" s="60">
        <v>0</v>
      </c>
      <c r="D24" t="s" s="30">
        <v>496</v>
      </c>
      <c r="E24" t="s" s="30">
        <v>570</v>
      </c>
      <c r="F24" t="s" s="30">
        <v>571</v>
      </c>
      <c r="G24" s="32"/>
      <c r="H24" s="32"/>
      <c r="I24" s="32"/>
      <c r="J24" s="32"/>
      <c r="K24" s="32"/>
      <c r="L24" t="s" s="30">
        <v>572</v>
      </c>
      <c r="M24" s="52">
        <v>16</v>
      </c>
      <c r="N24" s="52">
        <v>3</v>
      </c>
      <c r="O24" t="s" s="30">
        <v>573</v>
      </c>
      <c r="P24" s="32"/>
      <c r="Q24" s="32"/>
      <c r="R24" s="32"/>
      <c r="S24" s="32"/>
      <c r="T24" s="32"/>
      <c r="U24" s="61">
        <v>4019</v>
      </c>
      <c r="V24" s="61"/>
      <c r="W24" s="61"/>
      <c r="X24" s="61"/>
      <c r="Y24" t="s" s="30">
        <v>574</v>
      </c>
      <c r="Z24" s="39"/>
    </row>
    <row r="25" ht="18" customHeight="1">
      <c r="A25" t="s" s="20">
        <f>"S "&amp;B25</f>
        <v>575</v>
      </c>
      <c r="B25" s="56">
        <v>22</v>
      </c>
      <c r="C25" s="58">
        <v>0</v>
      </c>
      <c r="D25" t="s" s="34">
        <v>576</v>
      </c>
      <c r="E25" t="s" s="34">
        <v>577</v>
      </c>
      <c r="F25" t="s" s="34">
        <v>578</v>
      </c>
      <c r="G25" s="16"/>
      <c r="H25" s="16"/>
      <c r="I25" s="16"/>
      <c r="J25" s="16"/>
      <c r="K25" s="16"/>
      <c r="L25" s="16"/>
      <c r="M25" s="16"/>
      <c r="N25" s="16"/>
      <c r="O25" t="s" s="34">
        <v>579</v>
      </c>
      <c r="P25" s="16"/>
      <c r="Q25" s="16"/>
      <c r="R25" s="16"/>
      <c r="S25" s="16"/>
      <c r="T25" s="16"/>
      <c r="U25" s="59">
        <v>40909</v>
      </c>
      <c r="V25" s="59"/>
      <c r="W25" s="59"/>
      <c r="X25" s="59"/>
      <c r="Y25" t="s" s="34">
        <v>580</v>
      </c>
      <c r="Z25" s="63"/>
    </row>
    <row r="26" ht="18" customHeight="1">
      <c r="A26" t="s" s="20">
        <f>"S "&amp;B26</f>
        <v>581</v>
      </c>
      <c r="B26" s="57">
        <v>23</v>
      </c>
      <c r="C26" s="60">
        <v>0</v>
      </c>
      <c r="D26" t="s" s="30">
        <v>576</v>
      </c>
      <c r="E26" t="s" s="30">
        <v>582</v>
      </c>
      <c r="F26" t="s" s="30">
        <v>578</v>
      </c>
      <c r="G26" s="32"/>
      <c r="H26" s="32"/>
      <c r="I26" s="32"/>
      <c r="J26" s="32"/>
      <c r="K26" s="32"/>
      <c r="L26" s="32"/>
      <c r="M26" s="32"/>
      <c r="N26" s="32"/>
      <c r="O26" t="s" s="30">
        <v>583</v>
      </c>
      <c r="P26" s="32"/>
      <c r="Q26" s="32"/>
      <c r="R26" s="32"/>
      <c r="S26" s="32"/>
      <c r="T26" s="32"/>
      <c r="U26" s="61">
        <v>42370</v>
      </c>
      <c r="V26" s="61"/>
      <c r="W26" s="61"/>
      <c r="X26" s="61"/>
      <c r="Y26" t="s" s="30">
        <v>584</v>
      </c>
      <c r="Z26" s="62"/>
    </row>
    <row r="27" ht="28" customHeight="1">
      <c r="A27" t="s" s="20">
        <f>"S "&amp;B27</f>
        <v>585</v>
      </c>
      <c r="B27" s="56">
        <v>24</v>
      </c>
      <c r="C27" s="54">
        <v>1</v>
      </c>
      <c r="D27" t="s" s="34">
        <v>443</v>
      </c>
      <c r="E27" t="s" s="34">
        <v>586</v>
      </c>
      <c r="F27" s="16"/>
      <c r="G27" s="16"/>
      <c r="H27" t="s" s="34">
        <v>301</v>
      </c>
      <c r="I27" s="16"/>
      <c r="J27" s="54">
        <v>1</v>
      </c>
      <c r="K27" s="16"/>
      <c r="L27" s="16"/>
      <c r="M27" s="16"/>
      <c r="N27" s="16"/>
      <c r="O27" t="s" s="34">
        <v>587</v>
      </c>
      <c r="P27" s="16"/>
      <c r="Q27" s="16"/>
      <c r="R27" s="16"/>
      <c r="S27" t="s" s="34">
        <v>588</v>
      </c>
      <c r="T27" t="s" s="34">
        <v>493</v>
      </c>
      <c r="U27" s="54">
        <v>1647</v>
      </c>
      <c r="V27" s="54">
        <v>1647</v>
      </c>
      <c r="W27" t="s" s="34">
        <v>494</v>
      </c>
      <c r="X27" t="s" s="34">
        <v>589</v>
      </c>
      <c r="Y27" t="s" s="34">
        <v>590</v>
      </c>
      <c r="Z27" s="55"/>
    </row>
    <row r="28" ht="38" customHeight="1">
      <c r="A28" t="s" s="20">
        <f>"S "&amp;B28</f>
        <v>591</v>
      </c>
      <c r="B28" s="57">
        <v>25</v>
      </c>
      <c r="C28" s="60">
        <v>0</v>
      </c>
      <c r="D28" t="s" s="30">
        <v>496</v>
      </c>
      <c r="E28" t="s" s="30">
        <v>592</v>
      </c>
      <c r="F28" t="s" s="30">
        <v>593</v>
      </c>
      <c r="G28" s="32"/>
      <c r="H28" s="32"/>
      <c r="I28" s="32"/>
      <c r="J28" s="32"/>
      <c r="K28" s="32"/>
      <c r="L28" t="s" s="30">
        <v>594</v>
      </c>
      <c r="M28" s="52">
        <v>46</v>
      </c>
      <c r="N28" s="32"/>
      <c r="O28" t="s" s="30">
        <v>595</v>
      </c>
      <c r="P28" s="32"/>
      <c r="Q28" s="32"/>
      <c r="R28" s="32"/>
      <c r="S28" s="32"/>
      <c r="T28" s="32"/>
      <c r="U28" s="61">
        <v>31413</v>
      </c>
      <c r="V28" s="61"/>
      <c r="W28" s="61"/>
      <c r="X28" s="61"/>
      <c r="Y28" t="s" s="30">
        <v>596</v>
      </c>
      <c r="Z28" s="39"/>
    </row>
    <row r="29" ht="38" customHeight="1">
      <c r="A29" t="s" s="20">
        <f>"S "&amp;B29</f>
        <v>597</v>
      </c>
      <c r="B29" s="56">
        <v>26</v>
      </c>
      <c r="C29" s="58">
        <v>0</v>
      </c>
      <c r="D29" t="s" s="34">
        <v>443</v>
      </c>
      <c r="E29" t="s" s="34">
        <v>598</v>
      </c>
      <c r="F29" s="16"/>
      <c r="G29" t="s" s="34">
        <v>599</v>
      </c>
      <c r="H29" s="16"/>
      <c r="I29" s="16"/>
      <c r="J29" s="54">
        <v>1</v>
      </c>
      <c r="K29" s="16"/>
      <c r="L29" s="16"/>
      <c r="M29" s="16"/>
      <c r="N29" s="16"/>
      <c r="O29" t="s" s="34">
        <v>600</v>
      </c>
      <c r="P29" s="16"/>
      <c r="Q29" s="16"/>
      <c r="R29" s="16"/>
      <c r="S29" t="s" s="34">
        <v>601</v>
      </c>
      <c r="T29" t="s" s="34">
        <v>448</v>
      </c>
      <c r="U29" s="59">
        <v>39814</v>
      </c>
      <c r="V29" s="59"/>
      <c r="W29" s="59"/>
      <c r="X29" s="59"/>
      <c r="Y29" t="s" s="34">
        <v>602</v>
      </c>
      <c r="Z29" s="63"/>
    </row>
    <row r="30" ht="68" customHeight="1">
      <c r="A30" t="s" s="64">
        <f>"S "&amp;B30</f>
        <v>603</v>
      </c>
      <c r="B30" s="57">
        <v>27</v>
      </c>
      <c r="C30" s="52">
        <v>1</v>
      </c>
      <c r="D30" t="s" s="30">
        <v>524</v>
      </c>
      <c r="E30" t="s" s="30">
        <v>604</v>
      </c>
      <c r="F30" s="32"/>
      <c r="G30" s="32"/>
      <c r="H30" s="52">
        <v>1861</v>
      </c>
      <c r="I30" s="52">
        <v>2021</v>
      </c>
      <c r="J30" s="32"/>
      <c r="K30" s="32"/>
      <c r="L30" s="32"/>
      <c r="M30" s="32"/>
      <c r="N30" s="32"/>
      <c r="O30" t="s" s="30">
        <v>605</v>
      </c>
      <c r="P30" s="32"/>
      <c r="Q30" s="32"/>
      <c r="R30" s="32"/>
      <c r="S30" t="s" s="30">
        <v>606</v>
      </c>
      <c r="T30" t="s" s="30">
        <v>607</v>
      </c>
      <c r="U30" s="32"/>
      <c r="V30" s="32"/>
      <c r="W30" s="32"/>
      <c r="X30" t="s" s="30">
        <v>608</v>
      </c>
      <c r="Y30" s="32"/>
      <c r="Z30" s="39"/>
    </row>
    <row r="31" ht="28" customHeight="1">
      <c r="A31" t="s" s="65">
        <f>"S "&amp;B31</f>
        <v>609</v>
      </c>
      <c r="B31" s="56">
        <v>28</v>
      </c>
      <c r="C31" s="58">
        <v>0</v>
      </c>
      <c r="D31" t="s" s="34">
        <v>496</v>
      </c>
      <c r="E31" t="s" s="34">
        <v>610</v>
      </c>
      <c r="F31" t="s" s="34">
        <v>611</v>
      </c>
      <c r="G31" s="16"/>
      <c r="H31" s="16"/>
      <c r="I31" s="16"/>
      <c r="J31" s="16"/>
      <c r="K31" s="16"/>
      <c r="L31" t="s" s="34">
        <v>559</v>
      </c>
      <c r="M31" s="54">
        <v>64</v>
      </c>
      <c r="N31" s="54">
        <v>1</v>
      </c>
      <c r="O31" t="s" s="34">
        <v>612</v>
      </c>
      <c r="P31" s="16"/>
      <c r="Q31" s="16"/>
      <c r="R31" s="16"/>
      <c r="S31" s="16"/>
      <c r="T31" s="16"/>
      <c r="U31" s="59">
        <v>42736</v>
      </c>
      <c r="V31" s="59"/>
      <c r="W31" s="59"/>
      <c r="X31" s="59"/>
      <c r="Y31" t="s" s="34">
        <v>613</v>
      </c>
      <c r="Z31" s="55"/>
    </row>
    <row r="32" ht="28" customHeight="1">
      <c r="A32" t="s" s="20">
        <f>"S "&amp;B32</f>
        <v>614</v>
      </c>
      <c r="B32" s="57">
        <v>29</v>
      </c>
      <c r="C32" s="60">
        <v>0</v>
      </c>
      <c r="D32" t="s" s="30">
        <v>496</v>
      </c>
      <c r="E32" t="s" s="30">
        <v>615</v>
      </c>
      <c r="F32" t="s" s="30">
        <v>611</v>
      </c>
      <c r="G32" s="32"/>
      <c r="H32" s="32"/>
      <c r="I32" s="32"/>
      <c r="J32" s="32"/>
      <c r="K32" s="32"/>
      <c r="L32" t="s" s="30">
        <v>616</v>
      </c>
      <c r="M32" s="52">
        <v>100</v>
      </c>
      <c r="N32" s="52">
        <v>2</v>
      </c>
      <c r="O32" t="s" s="30">
        <v>617</v>
      </c>
      <c r="P32" s="32"/>
      <c r="Q32" s="32"/>
      <c r="R32" s="32"/>
      <c r="S32" s="32"/>
      <c r="T32" s="32"/>
      <c r="U32" s="61">
        <v>43831</v>
      </c>
      <c r="V32" s="61"/>
      <c r="W32" s="61"/>
      <c r="X32" s="61"/>
      <c r="Y32" t="s" s="30">
        <v>618</v>
      </c>
      <c r="Z32" s="39"/>
    </row>
    <row r="33" ht="28" customHeight="1">
      <c r="A33" t="s" s="20">
        <f>"S "&amp;B33</f>
        <v>619</v>
      </c>
      <c r="B33" s="56">
        <v>30</v>
      </c>
      <c r="C33" s="54">
        <v>1</v>
      </c>
      <c r="D33" t="s" s="34">
        <v>451</v>
      </c>
      <c r="E33" t="s" s="34">
        <v>620</v>
      </c>
      <c r="F33" s="16"/>
      <c r="G33" s="16"/>
      <c r="H33" t="s" s="34">
        <v>301</v>
      </c>
      <c r="I33" s="16"/>
      <c r="J33" t="s" s="34">
        <v>301</v>
      </c>
      <c r="K33" s="16"/>
      <c r="L33" s="16"/>
      <c r="M33" s="16"/>
      <c r="N33" s="16"/>
      <c r="O33" t="s" s="34">
        <v>621</v>
      </c>
      <c r="P33" t="s" s="34">
        <v>622</v>
      </c>
      <c r="Q33" t="s" s="34">
        <v>507</v>
      </c>
      <c r="R33" t="s" s="34">
        <v>508</v>
      </c>
      <c r="S33" s="16"/>
      <c r="T33" s="16"/>
      <c r="U33" s="16"/>
      <c r="V33" s="16"/>
      <c r="W33" s="16"/>
      <c r="X33" s="16"/>
      <c r="Y33" s="16"/>
      <c r="Z33" s="55"/>
    </row>
    <row r="34" ht="58" customHeight="1">
      <c r="A34" t="s" s="20">
        <f>"S "&amp;B34</f>
        <v>623</v>
      </c>
      <c r="B34" s="57">
        <v>31</v>
      </c>
      <c r="C34" s="52">
        <v>1</v>
      </c>
      <c r="D34" t="s" s="30">
        <v>443</v>
      </c>
      <c r="E34" t="s" s="30">
        <v>624</v>
      </c>
      <c r="F34" s="32"/>
      <c r="G34" s="32"/>
      <c r="H34" s="52">
        <v>1640</v>
      </c>
      <c r="I34" s="52">
        <v>1661</v>
      </c>
      <c r="J34" s="52">
        <v>2008</v>
      </c>
      <c r="K34" t="s" s="30">
        <v>473</v>
      </c>
      <c r="L34" s="32"/>
      <c r="M34" s="32"/>
      <c r="N34" s="32"/>
      <c r="O34" t="s" s="30">
        <v>625</v>
      </c>
      <c r="P34" t="s" s="30">
        <v>455</v>
      </c>
      <c r="Q34" t="s" s="30">
        <v>456</v>
      </c>
      <c r="R34" t="s" s="30">
        <v>448</v>
      </c>
      <c r="S34" s="32"/>
      <c r="T34" s="32"/>
      <c r="U34" s="32"/>
      <c r="V34" s="32"/>
      <c r="W34" t="s" s="30">
        <v>626</v>
      </c>
      <c r="X34" s="32"/>
      <c r="Y34" s="32"/>
      <c r="Z34" s="39"/>
    </row>
    <row r="35" ht="38" customHeight="1">
      <c r="A35" t="s" s="64">
        <f>"S "&amp;B35</f>
        <v>627</v>
      </c>
      <c r="B35" s="56">
        <v>32</v>
      </c>
      <c r="C35" s="54">
        <v>1</v>
      </c>
      <c r="D35" t="s" s="34">
        <v>443</v>
      </c>
      <c r="E35" t="s" s="34">
        <v>628</v>
      </c>
      <c r="F35" s="16"/>
      <c r="G35" s="16"/>
      <c r="H35" t="s" s="34">
        <v>301</v>
      </c>
      <c r="I35" s="16"/>
      <c r="J35" s="54">
        <v>11</v>
      </c>
      <c r="K35" s="16"/>
      <c r="L35" s="16"/>
      <c r="M35" s="16"/>
      <c r="N35" s="16"/>
      <c r="O35" t="s" s="34">
        <v>629</v>
      </c>
      <c r="P35" s="16"/>
      <c r="Q35" s="16"/>
      <c r="R35" s="16"/>
      <c r="S35" t="s" s="34">
        <v>588</v>
      </c>
      <c r="T35" t="s" s="34">
        <v>493</v>
      </c>
      <c r="U35" s="54">
        <v>1662</v>
      </c>
      <c r="V35" s="54">
        <v>1672</v>
      </c>
      <c r="W35" s="16"/>
      <c r="X35" t="s" s="34">
        <v>630</v>
      </c>
      <c r="Y35" t="s" s="34">
        <v>631</v>
      </c>
      <c r="Z35" s="55"/>
    </row>
    <row r="36" ht="28" customHeight="1">
      <c r="A36" t="s" s="65">
        <f>"S "&amp;B36</f>
        <v>632</v>
      </c>
      <c r="B36" s="57">
        <v>33</v>
      </c>
      <c r="C36" s="60">
        <v>0</v>
      </c>
      <c r="D36" t="s" s="30">
        <v>443</v>
      </c>
      <c r="E36" t="s" s="30">
        <v>633</v>
      </c>
      <c r="F36" t="s" s="30">
        <v>634</v>
      </c>
      <c r="G36" s="32"/>
      <c r="H36" s="32"/>
      <c r="I36" s="32"/>
      <c r="J36" s="52">
        <v>1</v>
      </c>
      <c r="K36" s="32"/>
      <c r="L36" s="32"/>
      <c r="M36" s="32"/>
      <c r="N36" s="32"/>
      <c r="O36" t="s" s="30">
        <v>635</v>
      </c>
      <c r="P36" s="32"/>
      <c r="Q36" s="32"/>
      <c r="R36" s="32"/>
      <c r="S36" t="s" s="30">
        <v>636</v>
      </c>
      <c r="T36" t="s" s="30">
        <v>637</v>
      </c>
      <c r="U36" s="61">
        <v>27395</v>
      </c>
      <c r="V36" s="61"/>
      <c r="W36" s="61"/>
      <c r="X36" s="61"/>
      <c r="Y36" t="s" s="30">
        <v>638</v>
      </c>
      <c r="Z36" s="62"/>
    </row>
    <row r="37" ht="18" customHeight="1">
      <c r="A37" t="s" s="20">
        <f>"S "&amp;B37</f>
        <v>639</v>
      </c>
      <c r="B37" s="56">
        <v>34</v>
      </c>
      <c r="C37" s="58">
        <v>0</v>
      </c>
      <c r="D37" t="s" s="34">
        <v>443</v>
      </c>
      <c r="E37" t="s" s="34">
        <v>640</v>
      </c>
      <c r="F37" t="s" s="34">
        <v>641</v>
      </c>
      <c r="G37" s="16"/>
      <c r="H37" s="16"/>
      <c r="I37" s="16"/>
      <c r="J37" s="54">
        <v>1</v>
      </c>
      <c r="K37" s="16"/>
      <c r="L37" s="16"/>
      <c r="M37" s="16"/>
      <c r="N37" s="16"/>
      <c r="O37" t="s" s="34">
        <v>642</v>
      </c>
      <c r="P37" s="16"/>
      <c r="Q37" s="16"/>
      <c r="R37" s="16"/>
      <c r="S37" t="s" s="34">
        <v>643</v>
      </c>
      <c r="T37" t="s" s="34">
        <v>486</v>
      </c>
      <c r="U37" s="59">
        <v>28126</v>
      </c>
      <c r="V37" s="59"/>
      <c r="W37" s="59"/>
      <c r="X37" s="59"/>
      <c r="Y37" t="s" s="34">
        <v>644</v>
      </c>
      <c r="Z37" s="63"/>
    </row>
    <row r="38" ht="18" customHeight="1">
      <c r="A38" t="s" s="20">
        <f>"S "&amp;B38</f>
        <v>645</v>
      </c>
      <c r="B38" s="57">
        <v>35</v>
      </c>
      <c r="C38" s="60">
        <v>0</v>
      </c>
      <c r="D38" t="s" s="30">
        <v>576</v>
      </c>
      <c r="E38" t="s" s="30">
        <v>646</v>
      </c>
      <c r="F38" t="s" s="30">
        <v>641</v>
      </c>
      <c r="G38" s="32"/>
      <c r="H38" s="32"/>
      <c r="I38" s="32"/>
      <c r="J38" s="32"/>
      <c r="K38" s="32"/>
      <c r="L38" s="32"/>
      <c r="M38" s="32"/>
      <c r="N38" s="32"/>
      <c r="O38" t="s" s="30">
        <v>647</v>
      </c>
      <c r="P38" s="32"/>
      <c r="Q38" s="32"/>
      <c r="R38" s="32"/>
      <c r="S38" s="32"/>
      <c r="T38" s="32"/>
      <c r="U38" s="61">
        <v>27395</v>
      </c>
      <c r="V38" s="61"/>
      <c r="W38" s="61"/>
      <c r="X38" s="61"/>
      <c r="Y38" t="s" s="30">
        <v>648</v>
      </c>
      <c r="Z38" s="39"/>
    </row>
    <row r="39" ht="18" customHeight="1">
      <c r="A39" t="s" s="20">
        <f>"S "&amp;B39</f>
        <v>649</v>
      </c>
      <c r="B39" s="56">
        <v>36</v>
      </c>
      <c r="C39" s="58">
        <v>0</v>
      </c>
      <c r="D39" t="s" s="34">
        <v>576</v>
      </c>
      <c r="E39" t="s" s="34">
        <v>650</v>
      </c>
      <c r="F39" t="s" s="34">
        <v>651</v>
      </c>
      <c r="G39" s="16"/>
      <c r="H39" s="16"/>
      <c r="I39" s="16"/>
      <c r="J39" s="16"/>
      <c r="K39" s="16"/>
      <c r="L39" s="16"/>
      <c r="M39" s="16"/>
      <c r="N39" s="16"/>
      <c r="O39" t="s" s="34">
        <v>652</v>
      </c>
      <c r="P39" s="16"/>
      <c r="Q39" s="16"/>
      <c r="R39" s="16"/>
      <c r="S39" s="16"/>
      <c r="T39" s="16"/>
      <c r="U39" s="59">
        <v>35065</v>
      </c>
      <c r="V39" s="59"/>
      <c r="W39" s="59"/>
      <c r="X39" s="59"/>
      <c r="Y39" t="s" s="34">
        <v>653</v>
      </c>
      <c r="Z39" s="55"/>
    </row>
    <row r="40" ht="48" customHeight="1">
      <c r="A40" t="s" s="20">
        <f>"S "&amp;B40</f>
        <v>654</v>
      </c>
      <c r="B40" s="57">
        <v>37</v>
      </c>
      <c r="C40" s="60">
        <v>0</v>
      </c>
      <c r="D40" t="s" s="30">
        <v>443</v>
      </c>
      <c r="E40" t="s" s="30">
        <v>655</v>
      </c>
      <c r="F40" t="s" s="30">
        <v>656</v>
      </c>
      <c r="G40" s="32"/>
      <c r="H40" s="32"/>
      <c r="I40" s="32"/>
      <c r="J40" s="52">
        <v>1</v>
      </c>
      <c r="K40" s="32"/>
      <c r="L40" s="32"/>
      <c r="M40" s="32"/>
      <c r="N40" s="32"/>
      <c r="O40" t="s" s="30">
        <v>657</v>
      </c>
      <c r="P40" s="32"/>
      <c r="Q40" s="32"/>
      <c r="R40" s="32"/>
      <c r="S40" t="s" s="30">
        <v>476</v>
      </c>
      <c r="T40" t="s" s="30">
        <v>476</v>
      </c>
      <c r="U40" s="61">
        <v>36892</v>
      </c>
      <c r="V40" s="61"/>
      <c r="W40" s="61"/>
      <c r="X40" s="61"/>
      <c r="Y40" t="s" s="30">
        <v>658</v>
      </c>
      <c r="Z40" s="62"/>
    </row>
    <row r="41" ht="38" customHeight="1">
      <c r="A41" t="s" s="20">
        <f>"S "&amp;B41</f>
        <v>659</v>
      </c>
      <c r="B41" s="56">
        <v>38</v>
      </c>
      <c r="C41" s="58">
        <v>0</v>
      </c>
      <c r="D41" t="s" s="34">
        <v>576</v>
      </c>
      <c r="E41" t="s" s="34">
        <v>660</v>
      </c>
      <c r="F41" t="s" s="34">
        <v>661</v>
      </c>
      <c r="G41" s="16"/>
      <c r="H41" s="16"/>
      <c r="I41" s="16"/>
      <c r="J41" s="16"/>
      <c r="K41" s="16"/>
      <c r="L41" s="16"/>
      <c r="M41" s="16"/>
      <c r="N41" s="16"/>
      <c r="O41" t="s" s="34">
        <v>662</v>
      </c>
      <c r="P41" s="16"/>
      <c r="Q41" s="16"/>
      <c r="R41" s="16"/>
      <c r="S41" s="16"/>
      <c r="T41" s="16"/>
      <c r="U41" s="59">
        <v>33970</v>
      </c>
      <c r="V41" s="59"/>
      <c r="W41" s="59"/>
      <c r="X41" s="59"/>
      <c r="Y41" t="s" s="34">
        <v>663</v>
      </c>
      <c r="Z41" s="55"/>
    </row>
    <row r="42" ht="118" customHeight="1">
      <c r="A42" t="s" s="20">
        <f>"S "&amp;B42</f>
        <v>664</v>
      </c>
      <c r="B42" s="57">
        <v>39</v>
      </c>
      <c r="C42" s="52">
        <v>1</v>
      </c>
      <c r="D42" t="s" s="30">
        <v>443</v>
      </c>
      <c r="E42" t="s" s="30">
        <v>665</v>
      </c>
      <c r="F42" s="32"/>
      <c r="G42" s="32"/>
      <c r="H42" t="s" s="30">
        <v>301</v>
      </c>
      <c r="I42" s="32"/>
      <c r="J42" s="52">
        <v>1</v>
      </c>
      <c r="K42" s="32"/>
      <c r="L42" s="32"/>
      <c r="M42" s="32"/>
      <c r="N42" s="32"/>
      <c r="O42" t="s" s="30">
        <v>666</v>
      </c>
      <c r="P42" s="32"/>
      <c r="Q42" s="32"/>
      <c r="R42" s="32"/>
      <c r="S42" t="s" s="30">
        <v>485</v>
      </c>
      <c r="T42" t="s" s="30">
        <v>486</v>
      </c>
      <c r="U42" s="52">
        <v>1905</v>
      </c>
      <c r="V42" s="52">
        <v>1905</v>
      </c>
      <c r="W42" t="s" s="30">
        <v>667</v>
      </c>
      <c r="X42" s="32"/>
      <c r="Y42" t="s" s="30">
        <v>668</v>
      </c>
      <c r="Z42" s="39"/>
    </row>
    <row r="43" ht="28" customHeight="1">
      <c r="A43" t="s" s="20">
        <f>"S "&amp;B43</f>
        <v>669</v>
      </c>
      <c r="B43" s="56">
        <v>40</v>
      </c>
      <c r="C43" s="58">
        <v>0</v>
      </c>
      <c r="D43" t="s" s="34">
        <v>496</v>
      </c>
      <c r="E43" t="s" s="34">
        <v>670</v>
      </c>
      <c r="F43" t="s" s="34">
        <v>671</v>
      </c>
      <c r="G43" s="16"/>
      <c r="H43" s="16"/>
      <c r="I43" s="16"/>
      <c r="J43" s="16"/>
      <c r="K43" s="16"/>
      <c r="L43" t="s" s="34">
        <v>672</v>
      </c>
      <c r="M43" s="54">
        <v>18</v>
      </c>
      <c r="N43" s="54">
        <v>2</v>
      </c>
      <c r="O43" t="s" s="34">
        <v>673</v>
      </c>
      <c r="P43" s="34"/>
      <c r="Q43" s="34"/>
      <c r="R43" s="34"/>
      <c r="S43" s="34"/>
      <c r="T43" s="34"/>
      <c r="U43" s="59">
        <v>32874</v>
      </c>
      <c r="V43" s="59"/>
      <c r="W43" s="59"/>
      <c r="X43" s="59"/>
      <c r="Y43" t="s" s="34">
        <v>301</v>
      </c>
      <c r="Z43" s="63"/>
    </row>
    <row r="44" ht="18" customHeight="1">
      <c r="A44" t="s" s="20">
        <f>"S "&amp;B44</f>
        <v>674</v>
      </c>
      <c r="B44" s="57">
        <v>41</v>
      </c>
      <c r="C44" s="52">
        <v>1</v>
      </c>
      <c r="D44" t="s" s="30">
        <v>443</v>
      </c>
      <c r="E44" t="s" s="30">
        <v>675</v>
      </c>
      <c r="F44" s="32"/>
      <c r="G44" s="32"/>
      <c r="H44" s="52">
        <v>1704</v>
      </c>
      <c r="I44" s="52">
        <v>1782</v>
      </c>
      <c r="J44" s="52">
        <v>14</v>
      </c>
      <c r="K44" s="32"/>
      <c r="L44" s="32"/>
      <c r="M44" s="32"/>
      <c r="N44" s="32"/>
      <c r="O44" t="s" s="30">
        <v>676</v>
      </c>
      <c r="P44" s="32"/>
      <c r="Q44" s="32"/>
      <c r="R44" s="32"/>
      <c r="S44" t="s" s="30">
        <v>456</v>
      </c>
      <c r="T44" t="s" s="30">
        <v>448</v>
      </c>
      <c r="U44" s="52">
        <v>1920</v>
      </c>
      <c r="V44" s="52">
        <v>1938</v>
      </c>
      <c r="W44" s="32"/>
      <c r="X44" s="32"/>
      <c r="Y44" t="s" s="30">
        <v>677</v>
      </c>
      <c r="Z44" s="39"/>
    </row>
    <row r="45" ht="28" customHeight="1">
      <c r="A45" t="s" s="20">
        <f>"S "&amp;B45</f>
        <v>678</v>
      </c>
      <c r="B45" s="56">
        <v>42</v>
      </c>
      <c r="C45" s="58">
        <v>0</v>
      </c>
      <c r="D45" t="s" s="34">
        <v>496</v>
      </c>
      <c r="E45" t="s" s="34">
        <v>679</v>
      </c>
      <c r="F45" t="s" s="34">
        <v>680</v>
      </c>
      <c r="G45" s="16"/>
      <c r="H45" s="16"/>
      <c r="I45" s="16"/>
      <c r="J45" s="16"/>
      <c r="K45" s="16"/>
      <c r="L45" t="s" s="34">
        <v>681</v>
      </c>
      <c r="M45" s="54">
        <v>4</v>
      </c>
      <c r="N45" s="16"/>
      <c r="O45" t="s" s="34">
        <v>682</v>
      </c>
      <c r="P45" s="34"/>
      <c r="Q45" s="34"/>
      <c r="R45" s="34"/>
      <c r="S45" s="34"/>
      <c r="T45" s="34"/>
      <c r="U45" s="59">
        <v>42370</v>
      </c>
      <c r="V45" s="59"/>
      <c r="W45" s="59"/>
      <c r="X45" s="59"/>
      <c r="Y45" t="s" s="34">
        <v>683</v>
      </c>
      <c r="Z45" s="63"/>
    </row>
    <row r="46" ht="78" customHeight="1">
      <c r="A46" t="s" s="20">
        <f>"S "&amp;B46</f>
        <v>684</v>
      </c>
      <c r="B46" s="57">
        <v>43</v>
      </c>
      <c r="C46" s="52">
        <v>1</v>
      </c>
      <c r="D46" t="s" s="30">
        <v>443</v>
      </c>
      <c r="E46" t="s" s="30">
        <v>685</v>
      </c>
      <c r="F46" s="32"/>
      <c r="G46" s="32"/>
      <c r="H46" s="52">
        <v>1587</v>
      </c>
      <c r="I46" t="s" s="30">
        <v>301</v>
      </c>
      <c r="J46" s="52">
        <v>3</v>
      </c>
      <c r="K46" s="32"/>
      <c r="L46" s="32"/>
      <c r="M46" s="32"/>
      <c r="N46" s="32"/>
      <c r="O46" t="s" s="30">
        <v>686</v>
      </c>
      <c r="P46" s="32"/>
      <c r="Q46" s="32"/>
      <c r="R46" s="32"/>
      <c r="S46" t="s" s="30">
        <v>456</v>
      </c>
      <c r="T46" t="s" s="30">
        <v>448</v>
      </c>
      <c r="U46" s="52">
        <v>1931</v>
      </c>
      <c r="V46" s="52">
        <v>1935</v>
      </c>
      <c r="W46" s="32"/>
      <c r="X46" s="32"/>
      <c r="Y46" t="s" s="30">
        <v>687</v>
      </c>
      <c r="Z46" s="39"/>
    </row>
    <row r="47" ht="28" customHeight="1">
      <c r="A47" t="s" s="20">
        <f>"S "&amp;B47</f>
        <v>688</v>
      </c>
      <c r="B47" s="56">
        <v>44</v>
      </c>
      <c r="C47" s="54">
        <v>1</v>
      </c>
      <c r="D47" t="s" s="34">
        <v>443</v>
      </c>
      <c r="E47" t="s" s="34">
        <v>689</v>
      </c>
      <c r="F47" s="16"/>
      <c r="G47" s="16"/>
      <c r="H47" t="s" s="34">
        <v>301</v>
      </c>
      <c r="I47" s="16"/>
      <c r="J47" s="54">
        <v>2</v>
      </c>
      <c r="K47" s="16"/>
      <c r="L47" s="16"/>
      <c r="M47" s="16"/>
      <c r="N47" s="16"/>
      <c r="O47" t="s" s="34">
        <v>690</v>
      </c>
      <c r="P47" s="16"/>
      <c r="Q47" s="16"/>
      <c r="R47" s="16"/>
      <c r="S47" t="s" s="34">
        <v>456</v>
      </c>
      <c r="T47" t="s" s="34">
        <v>448</v>
      </c>
      <c r="U47" t="s" s="59">
        <v>691</v>
      </c>
      <c r="V47" s="54">
        <v>1757</v>
      </c>
      <c r="W47" s="16"/>
      <c r="X47" t="s" s="34">
        <v>692</v>
      </c>
      <c r="Y47" t="s" s="34">
        <v>693</v>
      </c>
      <c r="Z47" s="55"/>
    </row>
    <row r="48" ht="18" customHeight="1">
      <c r="A48" t="s" s="20">
        <f>"S "&amp;B48</f>
        <v>694</v>
      </c>
      <c r="B48" s="57">
        <v>45</v>
      </c>
      <c r="C48" s="52">
        <v>1</v>
      </c>
      <c r="D48" t="s" s="30">
        <v>451</v>
      </c>
      <c r="E48" t="s" s="30">
        <v>695</v>
      </c>
      <c r="F48" s="32"/>
      <c r="G48" s="32"/>
      <c r="H48" s="52">
        <v>1681</v>
      </c>
      <c r="I48" s="52">
        <v>1812</v>
      </c>
      <c r="J48" s="52">
        <v>1</v>
      </c>
      <c r="K48" t="s" s="30">
        <v>461</v>
      </c>
      <c r="L48" s="32"/>
      <c r="M48" s="32"/>
      <c r="N48" s="32"/>
      <c r="O48" t="s" s="30">
        <v>696</v>
      </c>
      <c r="P48" t="s" s="30">
        <v>463</v>
      </c>
      <c r="Q48" t="s" s="30">
        <v>464</v>
      </c>
      <c r="R48" t="s" s="30">
        <v>448</v>
      </c>
      <c r="S48" s="32"/>
      <c r="T48" s="32"/>
      <c r="U48" s="32"/>
      <c r="V48" s="32"/>
      <c r="W48" s="32"/>
      <c r="X48" t="s" s="30">
        <v>697</v>
      </c>
      <c r="Y48" s="32"/>
      <c r="Z48" s="39"/>
    </row>
    <row r="49" ht="18" customHeight="1">
      <c r="A49" t="s" s="20">
        <f>"S "&amp;B49</f>
        <v>698</v>
      </c>
      <c r="B49" s="56">
        <v>46</v>
      </c>
      <c r="C49" s="58">
        <v>0</v>
      </c>
      <c r="D49" t="s" s="34">
        <v>443</v>
      </c>
      <c r="E49" t="s" s="34">
        <v>699</v>
      </c>
      <c r="F49" t="s" s="34">
        <v>700</v>
      </c>
      <c r="G49" s="16"/>
      <c r="H49" s="16"/>
      <c r="I49" s="16"/>
      <c r="J49" s="54">
        <v>1</v>
      </c>
      <c r="K49" s="16"/>
      <c r="L49" s="16"/>
      <c r="M49" s="16"/>
      <c r="N49" s="16"/>
      <c r="O49" t="s" s="34">
        <v>701</v>
      </c>
      <c r="P49" s="16"/>
      <c r="Q49" s="16"/>
      <c r="R49" s="16"/>
      <c r="S49" t="s" s="34">
        <v>702</v>
      </c>
      <c r="T49" t="s" s="34">
        <v>508</v>
      </c>
      <c r="U49" s="59">
        <v>16072</v>
      </c>
      <c r="V49" s="59"/>
      <c r="W49" s="59"/>
      <c r="X49" s="59"/>
      <c r="Y49" t="s" s="34">
        <v>703</v>
      </c>
      <c r="Z49" s="55"/>
    </row>
    <row r="50" ht="38" customHeight="1">
      <c r="A50" t="s" s="20">
        <f>"S "&amp;B50</f>
        <v>704</v>
      </c>
      <c r="B50" s="57">
        <v>47</v>
      </c>
      <c r="C50" s="60">
        <v>0</v>
      </c>
      <c r="D50" t="s" s="30">
        <v>496</v>
      </c>
      <c r="E50" t="s" s="30">
        <v>705</v>
      </c>
      <c r="F50" t="s" s="30">
        <v>706</v>
      </c>
      <c r="G50" s="32"/>
      <c r="H50" s="32"/>
      <c r="I50" s="32"/>
      <c r="J50" s="32"/>
      <c r="K50" s="32"/>
      <c r="L50" t="s" s="30">
        <v>707</v>
      </c>
      <c r="M50" s="52">
        <v>22</v>
      </c>
      <c r="N50" s="32"/>
      <c r="O50" t="s" s="30">
        <v>708</v>
      </c>
      <c r="P50" s="32"/>
      <c r="Q50" s="32"/>
      <c r="R50" s="32"/>
      <c r="S50" s="32"/>
      <c r="T50" s="32"/>
      <c r="U50" s="61">
        <v>35065</v>
      </c>
      <c r="V50" s="61"/>
      <c r="W50" s="61"/>
      <c r="X50" s="61"/>
      <c r="Y50" t="s" s="30">
        <v>709</v>
      </c>
      <c r="Z50" s="39"/>
    </row>
    <row r="51" ht="28" customHeight="1">
      <c r="A51" t="s" s="64">
        <f>"S "&amp;B51</f>
        <v>710</v>
      </c>
      <c r="B51" s="56">
        <v>48</v>
      </c>
      <c r="C51" s="54">
        <v>1</v>
      </c>
      <c r="D51" t="s" s="34">
        <v>443</v>
      </c>
      <c r="E51" t="s" s="34">
        <v>711</v>
      </c>
      <c r="F51" s="16"/>
      <c r="G51" s="16"/>
      <c r="H51" s="54">
        <v>1526</v>
      </c>
      <c r="I51" s="54">
        <v>1639</v>
      </c>
      <c r="J51" s="54">
        <v>1</v>
      </c>
      <c r="K51" s="16"/>
      <c r="L51" s="16"/>
      <c r="M51" s="16"/>
      <c r="N51" s="16"/>
      <c r="O51" t="s" s="34">
        <v>712</v>
      </c>
      <c r="P51" s="16"/>
      <c r="Q51" s="16"/>
      <c r="R51" s="16"/>
      <c r="S51" t="s" s="34">
        <v>476</v>
      </c>
      <c r="T51" t="s" s="34">
        <v>476</v>
      </c>
      <c r="U51" s="54">
        <v>1937</v>
      </c>
      <c r="V51" s="54">
        <v>1937</v>
      </c>
      <c r="W51" t="s" s="34">
        <v>713</v>
      </c>
      <c r="X51" t="s" s="34">
        <v>714</v>
      </c>
      <c r="Y51" s="16"/>
      <c r="Z51" s="55"/>
    </row>
    <row r="52" ht="18" customHeight="1">
      <c r="A52" t="s" s="65">
        <f>"S "&amp;B52</f>
        <v>715</v>
      </c>
      <c r="B52" s="57">
        <v>49</v>
      </c>
      <c r="C52" s="60">
        <v>0</v>
      </c>
      <c r="D52" t="s" s="30">
        <v>443</v>
      </c>
      <c r="E52" t="s" s="30">
        <v>716</v>
      </c>
      <c r="F52" t="s" s="30">
        <v>717</v>
      </c>
      <c r="G52" s="32"/>
      <c r="H52" s="32"/>
      <c r="I52" s="32"/>
      <c r="J52" s="52">
        <v>1</v>
      </c>
      <c r="K52" s="32"/>
      <c r="L52" s="32"/>
      <c r="M52" s="32"/>
      <c r="N52" s="32"/>
      <c r="O52" t="s" s="30">
        <v>718</v>
      </c>
      <c r="P52" s="32"/>
      <c r="Q52" s="32"/>
      <c r="R52" s="32"/>
      <c r="S52" t="s" s="30">
        <v>719</v>
      </c>
      <c r="T52" t="s" s="30">
        <v>720</v>
      </c>
      <c r="U52" s="61">
        <v>43831</v>
      </c>
      <c r="V52" s="61"/>
      <c r="W52" s="61"/>
      <c r="X52" s="61"/>
      <c r="Y52" t="s" s="30">
        <v>721</v>
      </c>
      <c r="Z52" s="62"/>
    </row>
    <row r="53" ht="28" customHeight="1">
      <c r="A53" t="s" s="20">
        <f>"S "&amp;B53</f>
        <v>722</v>
      </c>
      <c r="B53" s="56">
        <v>50</v>
      </c>
      <c r="C53" s="54">
        <v>1</v>
      </c>
      <c r="D53" t="s" s="34">
        <v>443</v>
      </c>
      <c r="E53" t="s" s="34">
        <v>723</v>
      </c>
      <c r="F53" s="16"/>
      <c r="G53" s="16"/>
      <c r="H53" t="s" s="34">
        <v>301</v>
      </c>
      <c r="I53" s="16"/>
      <c r="J53" s="54">
        <v>1</v>
      </c>
      <c r="K53" s="16"/>
      <c r="L53" s="16"/>
      <c r="M53" s="16"/>
      <c r="N53" s="16"/>
      <c r="O53" t="s" s="34">
        <v>724</v>
      </c>
      <c r="P53" s="16"/>
      <c r="Q53" s="16"/>
      <c r="R53" s="16"/>
      <c r="S53" t="s" s="34">
        <v>456</v>
      </c>
      <c r="T53" t="s" s="34">
        <v>448</v>
      </c>
      <c r="U53" s="54">
        <v>1644</v>
      </c>
      <c r="V53" s="54">
        <v>1644</v>
      </c>
      <c r="W53" t="s" s="34">
        <v>725</v>
      </c>
      <c r="X53" s="16"/>
      <c r="Y53" t="s" s="34">
        <v>726</v>
      </c>
      <c r="Z53" s="55"/>
    </row>
    <row r="54" ht="48" customHeight="1">
      <c r="A54" t="s" s="20">
        <f>"S "&amp;B54</f>
        <v>727</v>
      </c>
      <c r="B54" s="57">
        <v>51</v>
      </c>
      <c r="C54" s="52">
        <v>1</v>
      </c>
      <c r="D54" t="s" s="30">
        <v>443</v>
      </c>
      <c r="E54" t="s" s="30">
        <v>728</v>
      </c>
      <c r="F54" s="32"/>
      <c r="G54" s="32"/>
      <c r="H54" t="s" s="30">
        <v>301</v>
      </c>
      <c r="I54" s="32"/>
      <c r="J54" s="52">
        <v>1</v>
      </c>
      <c r="K54" s="32"/>
      <c r="L54" s="32"/>
      <c r="M54" s="32"/>
      <c r="N54" s="32"/>
      <c r="O54" t="s" s="30">
        <v>729</v>
      </c>
      <c r="P54" s="32"/>
      <c r="Q54" s="32"/>
      <c r="R54" s="32"/>
      <c r="S54" t="s" s="30">
        <v>507</v>
      </c>
      <c r="T54" t="s" s="30">
        <v>508</v>
      </c>
      <c r="U54" s="52">
        <v>1632</v>
      </c>
      <c r="V54" s="52">
        <v>1632</v>
      </c>
      <c r="W54" s="32"/>
      <c r="X54" t="s" s="30">
        <v>730</v>
      </c>
      <c r="Y54" t="s" s="30">
        <v>731</v>
      </c>
      <c r="Z54" s="39"/>
    </row>
    <row r="55" ht="18" customHeight="1">
      <c r="A55" t="s" s="20">
        <f>"S "&amp;B55</f>
        <v>732</v>
      </c>
      <c r="B55" s="56">
        <v>52</v>
      </c>
      <c r="C55" s="54">
        <v>1</v>
      </c>
      <c r="D55" t="s" s="34">
        <v>443</v>
      </c>
      <c r="E55" t="s" s="34">
        <v>733</v>
      </c>
      <c r="F55" s="16"/>
      <c r="G55" s="16"/>
      <c r="H55" t="s" s="34">
        <v>301</v>
      </c>
      <c r="I55" s="16"/>
      <c r="J55" s="54">
        <v>2</v>
      </c>
      <c r="K55" s="16"/>
      <c r="L55" s="16"/>
      <c r="M55" s="16"/>
      <c r="N55" s="16"/>
      <c r="O55" t="s" s="34">
        <v>734</v>
      </c>
      <c r="P55" s="16"/>
      <c r="Q55" s="16"/>
      <c r="R55" s="16"/>
      <c r="S55" t="s" s="34">
        <v>456</v>
      </c>
      <c r="T55" t="s" s="34">
        <v>448</v>
      </c>
      <c r="U55" s="54">
        <v>1731</v>
      </c>
      <c r="V55" s="54">
        <v>1743</v>
      </c>
      <c r="W55" s="16"/>
      <c r="X55" t="s" s="34">
        <v>735</v>
      </c>
      <c r="Y55" t="s" s="34">
        <v>301</v>
      </c>
      <c r="Z55" s="55"/>
    </row>
    <row r="56" ht="18" customHeight="1">
      <c r="A56" t="s" s="20">
        <f>"S "&amp;B56</f>
        <v>736</v>
      </c>
      <c r="B56" s="57">
        <v>53</v>
      </c>
      <c r="C56" s="60">
        <v>0</v>
      </c>
      <c r="D56" t="s" s="30">
        <v>496</v>
      </c>
      <c r="E56" t="s" s="30">
        <v>737</v>
      </c>
      <c r="F56" t="s" s="30">
        <v>738</v>
      </c>
      <c r="G56" s="32"/>
      <c r="H56" s="32"/>
      <c r="I56" s="32"/>
      <c r="J56" s="32"/>
      <c r="K56" s="32"/>
      <c r="L56" t="s" s="30">
        <v>739</v>
      </c>
      <c r="M56" s="52">
        <v>46</v>
      </c>
      <c r="N56" s="52">
        <v>1</v>
      </c>
      <c r="O56" t="s" s="30">
        <v>740</v>
      </c>
      <c r="P56" s="32"/>
      <c r="Q56" s="32"/>
      <c r="R56" s="32"/>
      <c r="S56" s="32"/>
      <c r="T56" s="32"/>
      <c r="U56" s="61">
        <v>27760</v>
      </c>
      <c r="V56" s="61"/>
      <c r="W56" s="61"/>
      <c r="X56" s="61"/>
      <c r="Y56" t="s" s="30">
        <v>741</v>
      </c>
      <c r="Z56" s="39"/>
    </row>
    <row r="57" ht="18" customHeight="1">
      <c r="A57" t="s" s="20">
        <f>"S "&amp;B57</f>
        <v>742</v>
      </c>
      <c r="B57" s="56">
        <v>54</v>
      </c>
      <c r="C57" s="58">
        <v>0</v>
      </c>
      <c r="D57" t="s" s="34">
        <v>496</v>
      </c>
      <c r="E57" t="s" s="34">
        <v>743</v>
      </c>
      <c r="F57" t="s" s="34">
        <v>738</v>
      </c>
      <c r="G57" s="16"/>
      <c r="H57" s="16"/>
      <c r="I57" s="16"/>
      <c r="J57" s="16"/>
      <c r="K57" s="16"/>
      <c r="L57" t="s" s="34">
        <v>744</v>
      </c>
      <c r="M57" s="54">
        <v>9</v>
      </c>
      <c r="N57" s="54">
        <v>2</v>
      </c>
      <c r="O57" t="s" s="34">
        <v>745</v>
      </c>
      <c r="P57" s="16"/>
      <c r="Q57" s="16"/>
      <c r="R57" s="16"/>
      <c r="S57" s="16"/>
      <c r="T57" s="16"/>
      <c r="U57" s="59">
        <v>27395</v>
      </c>
      <c r="V57" s="59"/>
      <c r="W57" s="59"/>
      <c r="X57" s="59"/>
      <c r="Y57" t="s" s="34">
        <v>746</v>
      </c>
      <c r="Z57" s="55"/>
    </row>
    <row r="58" ht="38" customHeight="1">
      <c r="A58" t="s" s="20">
        <f>"S "&amp;B58</f>
        <v>747</v>
      </c>
      <c r="B58" s="57">
        <v>55</v>
      </c>
      <c r="C58" s="52">
        <v>1</v>
      </c>
      <c r="D58" t="s" s="30">
        <v>443</v>
      </c>
      <c r="E58" t="s" s="30">
        <v>748</v>
      </c>
      <c r="F58" s="32"/>
      <c r="G58" s="32"/>
      <c r="H58" s="52">
        <v>1251</v>
      </c>
      <c r="I58" s="52">
        <v>1796</v>
      </c>
      <c r="J58" s="52">
        <v>42</v>
      </c>
      <c r="K58" s="32"/>
      <c r="L58" s="32"/>
      <c r="M58" s="32"/>
      <c r="N58" s="32"/>
      <c r="O58" t="s" s="30">
        <v>749</v>
      </c>
      <c r="P58" s="32"/>
      <c r="Q58" s="32"/>
      <c r="R58" s="32"/>
      <c r="S58" t="s" s="30">
        <v>507</v>
      </c>
      <c r="T58" t="s" s="30">
        <v>508</v>
      </c>
      <c r="U58" s="52">
        <v>1864</v>
      </c>
      <c r="V58" s="52">
        <v>1884</v>
      </c>
      <c r="W58" s="32"/>
      <c r="X58" s="32"/>
      <c r="Y58" t="s" s="30">
        <v>750</v>
      </c>
      <c r="Z58" s="39"/>
    </row>
    <row r="59" ht="38" customHeight="1">
      <c r="A59" t="s" s="20">
        <f>"S "&amp;B59</f>
        <v>751</v>
      </c>
      <c r="B59" s="56">
        <v>56</v>
      </c>
      <c r="C59" s="54">
        <v>1</v>
      </c>
      <c r="D59" t="s" s="34">
        <v>443</v>
      </c>
      <c r="E59" t="s" s="34">
        <v>752</v>
      </c>
      <c r="F59" s="16"/>
      <c r="G59" s="16"/>
      <c r="H59" t="s" s="34">
        <v>301</v>
      </c>
      <c r="I59" s="16"/>
      <c r="J59" s="54">
        <v>113</v>
      </c>
      <c r="K59" s="16"/>
      <c r="L59" s="16"/>
      <c r="M59" s="16"/>
      <c r="N59" s="16"/>
      <c r="O59" t="s" s="34">
        <v>753</v>
      </c>
      <c r="P59" s="16"/>
      <c r="Q59" s="16"/>
      <c r="R59" s="16"/>
      <c r="S59" t="s" s="34">
        <v>507</v>
      </c>
      <c r="T59" t="s" s="34">
        <v>508</v>
      </c>
      <c r="U59" s="54">
        <v>1842</v>
      </c>
      <c r="V59" s="54">
        <v>1895</v>
      </c>
      <c r="W59" s="16"/>
      <c r="X59" t="s" s="34">
        <v>754</v>
      </c>
      <c r="Y59" t="s" s="34">
        <v>755</v>
      </c>
      <c r="Z59" s="55"/>
    </row>
    <row r="60" ht="18" customHeight="1">
      <c r="A60" t="s" s="20">
        <f>"S "&amp;B60</f>
        <v>756</v>
      </c>
      <c r="B60" s="57">
        <v>57</v>
      </c>
      <c r="C60" s="60">
        <v>0</v>
      </c>
      <c r="D60" t="s" s="30">
        <v>496</v>
      </c>
      <c r="E60" t="s" s="30">
        <v>757</v>
      </c>
      <c r="F60" t="s" s="30">
        <v>758</v>
      </c>
      <c r="G60" s="32"/>
      <c r="H60" s="32"/>
      <c r="I60" s="32"/>
      <c r="J60" s="32"/>
      <c r="K60" s="32"/>
      <c r="L60" t="s" s="30">
        <v>759</v>
      </c>
      <c r="M60" s="52">
        <v>14</v>
      </c>
      <c r="N60" s="52">
        <v>2</v>
      </c>
      <c r="O60" t="s" s="30">
        <v>760</v>
      </c>
      <c r="P60" s="32"/>
      <c r="Q60" s="32"/>
      <c r="R60" s="32"/>
      <c r="S60" s="32"/>
      <c r="T60" s="32"/>
      <c r="U60" s="61">
        <v>43466</v>
      </c>
      <c r="V60" s="61"/>
      <c r="W60" s="61"/>
      <c r="X60" s="61"/>
      <c r="Y60" t="s" s="30">
        <v>761</v>
      </c>
      <c r="Z60" s="39"/>
    </row>
    <row r="61" ht="28" customHeight="1">
      <c r="A61" t="s" s="20">
        <f>"S "&amp;B61</f>
        <v>762</v>
      </c>
      <c r="B61" s="56">
        <v>58</v>
      </c>
      <c r="C61" s="58">
        <v>0</v>
      </c>
      <c r="D61" t="s" s="34">
        <v>496</v>
      </c>
      <c r="E61" t="s" s="34">
        <v>763</v>
      </c>
      <c r="F61" t="s" s="34">
        <v>758</v>
      </c>
      <c r="G61" s="16"/>
      <c r="H61" s="16"/>
      <c r="I61" s="16"/>
      <c r="J61" s="16"/>
      <c r="K61" s="16"/>
      <c r="L61" t="s" s="34">
        <v>764</v>
      </c>
      <c r="M61" s="54">
        <v>46</v>
      </c>
      <c r="N61" s="16"/>
      <c r="O61" t="s" s="34">
        <v>765</v>
      </c>
      <c r="P61" s="16"/>
      <c r="Q61" s="16"/>
      <c r="R61" s="16"/>
      <c r="S61" s="16"/>
      <c r="T61" s="16"/>
      <c r="U61" s="59">
        <v>43831</v>
      </c>
      <c r="V61" s="59"/>
      <c r="W61" s="59"/>
      <c r="X61" s="59"/>
      <c r="Y61" t="s" s="34">
        <v>766</v>
      </c>
      <c r="Z61" s="55"/>
    </row>
    <row r="62" ht="38" customHeight="1">
      <c r="A62" t="s" s="20">
        <f>"S "&amp;B62</f>
        <v>767</v>
      </c>
      <c r="B62" s="57">
        <v>59</v>
      </c>
      <c r="C62" s="60">
        <v>0</v>
      </c>
      <c r="D62" t="s" s="30">
        <v>443</v>
      </c>
      <c r="E62" t="s" s="30">
        <v>768</v>
      </c>
      <c r="F62" t="s" s="30">
        <v>769</v>
      </c>
      <c r="G62" s="32"/>
      <c r="H62" s="32"/>
      <c r="I62" s="32"/>
      <c r="J62" s="52">
        <v>1</v>
      </c>
      <c r="K62" s="32"/>
      <c r="L62" s="32"/>
      <c r="M62" s="32"/>
      <c r="N62" s="32"/>
      <c r="O62" t="s" s="30">
        <v>770</v>
      </c>
      <c r="P62" s="32"/>
      <c r="Q62" s="32"/>
      <c r="R62" s="32"/>
      <c r="S62" t="s" s="30">
        <v>456</v>
      </c>
      <c r="T62" t="s" s="30">
        <v>448</v>
      </c>
      <c r="U62" t="s" s="61">
        <v>771</v>
      </c>
      <c r="V62" s="61"/>
      <c r="W62" s="61"/>
      <c r="X62" s="61"/>
      <c r="Y62" t="s" s="30">
        <v>772</v>
      </c>
      <c r="Z62" s="39"/>
    </row>
    <row r="63" ht="18" customHeight="1">
      <c r="A63" t="s" s="20">
        <f>"S "&amp;B63</f>
        <v>773</v>
      </c>
      <c r="B63" s="56">
        <v>60</v>
      </c>
      <c r="C63" s="58">
        <v>0</v>
      </c>
      <c r="D63" t="s" s="34">
        <v>443</v>
      </c>
      <c r="E63" t="s" s="34">
        <v>774</v>
      </c>
      <c r="F63" t="s" s="34">
        <v>775</v>
      </c>
      <c r="G63" s="16"/>
      <c r="H63" s="16"/>
      <c r="I63" s="16"/>
      <c r="J63" s="54">
        <v>1</v>
      </c>
      <c r="K63" s="16"/>
      <c r="L63" s="16"/>
      <c r="M63" s="16"/>
      <c r="N63" s="16"/>
      <c r="O63" t="s" s="34">
        <v>776</v>
      </c>
      <c r="P63" s="16"/>
      <c r="Q63" s="16"/>
      <c r="R63" s="16"/>
      <c r="S63" t="s" s="34">
        <v>485</v>
      </c>
      <c r="T63" t="s" s="34">
        <v>486</v>
      </c>
      <c r="U63" s="59">
        <v>17533</v>
      </c>
      <c r="V63" s="59"/>
      <c r="W63" s="59"/>
      <c r="X63" s="59"/>
      <c r="Y63" t="s" s="34">
        <v>777</v>
      </c>
      <c r="Z63" s="55"/>
    </row>
    <row r="64" ht="28" customHeight="1">
      <c r="A64" t="s" s="64">
        <f>"S "&amp;B64</f>
        <v>778</v>
      </c>
      <c r="B64" s="57">
        <v>61</v>
      </c>
      <c r="C64" s="52">
        <v>1</v>
      </c>
      <c r="D64" t="s" s="30">
        <v>443</v>
      </c>
      <c r="E64" t="s" s="30">
        <v>779</v>
      </c>
      <c r="F64" s="32"/>
      <c r="G64" s="32"/>
      <c r="H64" t="s" s="30">
        <v>301</v>
      </c>
      <c r="I64" s="32"/>
      <c r="J64" s="52">
        <v>2</v>
      </c>
      <c r="K64" s="32"/>
      <c r="L64" s="32"/>
      <c r="M64" s="32"/>
      <c r="N64" s="32"/>
      <c r="O64" t="s" s="30">
        <v>780</v>
      </c>
      <c r="P64" s="32"/>
      <c r="Q64" s="32"/>
      <c r="R64" s="32"/>
      <c r="S64" t="s" s="30">
        <v>781</v>
      </c>
      <c r="T64" t="s" s="30">
        <v>532</v>
      </c>
      <c r="U64" s="52">
        <v>1730</v>
      </c>
      <c r="V64" s="52">
        <v>1731</v>
      </c>
      <c r="W64" s="32"/>
      <c r="X64" s="32"/>
      <c r="Y64" t="s" s="30">
        <v>782</v>
      </c>
      <c r="Z64" s="39"/>
    </row>
    <row r="65" ht="28" customHeight="1">
      <c r="A65" t="s" s="65">
        <f>"S "&amp;B65</f>
        <v>783</v>
      </c>
      <c r="B65" s="56">
        <v>62</v>
      </c>
      <c r="C65" s="54">
        <v>1</v>
      </c>
      <c r="D65" t="s" s="34">
        <v>443</v>
      </c>
      <c r="E65" t="s" s="34">
        <v>784</v>
      </c>
      <c r="F65" s="16"/>
      <c r="G65" s="16"/>
      <c r="H65" t="s" s="34">
        <v>301</v>
      </c>
      <c r="I65" s="16"/>
      <c r="J65" s="54">
        <v>6</v>
      </c>
      <c r="K65" s="16"/>
      <c r="L65" s="16"/>
      <c r="M65" s="16"/>
      <c r="N65" s="16"/>
      <c r="O65" t="s" s="34">
        <v>785</v>
      </c>
      <c r="P65" s="16"/>
      <c r="Q65" s="16"/>
      <c r="R65" s="16"/>
      <c r="S65" t="s" s="34">
        <v>456</v>
      </c>
      <c r="T65" t="s" s="34">
        <v>448</v>
      </c>
      <c r="U65" t="s" s="34">
        <v>301</v>
      </c>
      <c r="V65" s="54">
        <v>1732</v>
      </c>
      <c r="W65" t="s" s="34">
        <v>786</v>
      </c>
      <c r="X65" t="s" s="34">
        <v>787</v>
      </c>
      <c r="Y65" t="s" s="34">
        <v>788</v>
      </c>
      <c r="Z65" s="55"/>
    </row>
    <row r="66" ht="28" customHeight="1">
      <c r="A66" t="s" s="20">
        <f>"S "&amp;B66</f>
        <v>789</v>
      </c>
      <c r="B66" s="57">
        <v>63</v>
      </c>
      <c r="C66" s="52">
        <v>1</v>
      </c>
      <c r="D66" t="s" s="30">
        <v>451</v>
      </c>
      <c r="E66" t="s" s="30">
        <v>790</v>
      </c>
      <c r="F66" s="32"/>
      <c r="G66" s="32"/>
      <c r="H66" s="52">
        <v>1786</v>
      </c>
      <c r="I66" s="52">
        <v>1896</v>
      </c>
      <c r="J66" s="52">
        <v>1</v>
      </c>
      <c r="K66" t="s" s="30">
        <v>473</v>
      </c>
      <c r="L66" s="32"/>
      <c r="M66" s="32"/>
      <c r="N66" s="32"/>
      <c r="O66" t="s" s="30">
        <v>791</v>
      </c>
      <c r="P66" t="s" s="30">
        <v>792</v>
      </c>
      <c r="Q66" t="s" s="30">
        <v>606</v>
      </c>
      <c r="R66" t="s" s="30">
        <v>607</v>
      </c>
      <c r="S66" s="32"/>
      <c r="T66" s="32"/>
      <c r="U66" s="32"/>
      <c r="V66" s="32"/>
      <c r="W66" t="s" s="30">
        <v>793</v>
      </c>
      <c r="X66" s="32"/>
      <c r="Y66" s="32"/>
      <c r="Z66" s="39"/>
    </row>
    <row r="67" ht="38" customHeight="1">
      <c r="A67" t="s" s="20">
        <f>"S "&amp;B67</f>
        <v>794</v>
      </c>
      <c r="B67" s="56">
        <v>64</v>
      </c>
      <c r="C67" s="54">
        <v>1</v>
      </c>
      <c r="D67" t="s" s="34">
        <v>443</v>
      </c>
      <c r="E67" t="s" s="34">
        <v>795</v>
      </c>
      <c r="F67" s="16"/>
      <c r="G67" s="16"/>
      <c r="H67" t="s" s="34">
        <v>301</v>
      </c>
      <c r="I67" s="16"/>
      <c r="J67" s="54">
        <v>1</v>
      </c>
      <c r="K67" s="16"/>
      <c r="L67" s="16"/>
      <c r="M67" s="16"/>
      <c r="N67" s="16"/>
      <c r="O67" t="s" s="34">
        <v>796</v>
      </c>
      <c r="P67" s="16"/>
      <c r="Q67" s="16"/>
      <c r="R67" s="16"/>
      <c r="S67" t="s" s="34">
        <v>485</v>
      </c>
      <c r="T67" t="s" s="34">
        <v>486</v>
      </c>
      <c r="U67" s="54">
        <v>1853</v>
      </c>
      <c r="V67" s="54">
        <v>1853</v>
      </c>
      <c r="W67" t="s" s="34">
        <v>797</v>
      </c>
      <c r="X67" s="16"/>
      <c r="Y67" t="s" s="34">
        <v>798</v>
      </c>
      <c r="Z67" s="55"/>
    </row>
    <row r="68" ht="28" customHeight="1">
      <c r="A68" t="s" s="20">
        <f>"S "&amp;B68</f>
        <v>799</v>
      </c>
      <c r="B68" s="57">
        <v>65</v>
      </c>
      <c r="C68" s="52">
        <v>1</v>
      </c>
      <c r="D68" t="s" s="30">
        <v>451</v>
      </c>
      <c r="E68" t="s" s="30">
        <v>800</v>
      </c>
      <c r="F68" s="32"/>
      <c r="G68" s="32"/>
      <c r="H68" s="52">
        <v>1570</v>
      </c>
      <c r="I68" s="52">
        <v>1990</v>
      </c>
      <c r="J68" s="52">
        <v>1073</v>
      </c>
      <c r="K68" t="s" s="30">
        <v>461</v>
      </c>
      <c r="L68" s="32"/>
      <c r="M68" s="32"/>
      <c r="N68" s="32"/>
      <c r="O68" t="s" s="30">
        <v>801</v>
      </c>
      <c r="P68" t="s" s="30">
        <v>463</v>
      </c>
      <c r="Q68" t="s" s="30">
        <v>464</v>
      </c>
      <c r="R68" t="s" s="30">
        <v>448</v>
      </c>
      <c r="S68" s="32"/>
      <c r="T68" s="32"/>
      <c r="U68" s="32"/>
      <c r="V68" s="32"/>
      <c r="W68" t="s" s="30">
        <v>465</v>
      </c>
      <c r="X68" t="s" s="30">
        <v>802</v>
      </c>
      <c r="Y68" s="32"/>
      <c r="Z68" s="39"/>
    </row>
    <row r="69" ht="48" customHeight="1">
      <c r="A69" t="s" s="20">
        <f>"S "&amp;B69</f>
        <v>803</v>
      </c>
      <c r="B69" s="56">
        <v>66</v>
      </c>
      <c r="C69" s="54">
        <v>1</v>
      </c>
      <c r="D69" t="s" s="34">
        <v>443</v>
      </c>
      <c r="E69" t="s" s="34">
        <v>804</v>
      </c>
      <c r="F69" s="16"/>
      <c r="G69" s="16"/>
      <c r="H69" t="s" s="34">
        <v>301</v>
      </c>
      <c r="I69" s="16"/>
      <c r="J69" s="54">
        <v>1</v>
      </c>
      <c r="K69" s="16"/>
      <c r="L69" s="16"/>
      <c r="M69" s="16"/>
      <c r="N69" s="16"/>
      <c r="O69" t="s" s="34">
        <v>805</v>
      </c>
      <c r="P69" s="16"/>
      <c r="Q69" s="16"/>
      <c r="R69" s="16"/>
      <c r="S69" t="s" s="34">
        <v>456</v>
      </c>
      <c r="T69" t="s" s="34">
        <v>448</v>
      </c>
      <c r="U69" s="54">
        <v>1740</v>
      </c>
      <c r="V69" s="54">
        <v>1740</v>
      </c>
      <c r="W69" s="16"/>
      <c r="X69" s="16"/>
      <c r="Y69" t="s" s="34">
        <v>806</v>
      </c>
      <c r="Z69" s="55"/>
    </row>
    <row r="70" ht="138" customHeight="1">
      <c r="A70" t="s" s="20">
        <f>"S "&amp;B70</f>
        <v>807</v>
      </c>
      <c r="B70" s="57">
        <v>67</v>
      </c>
      <c r="C70" s="52">
        <v>1</v>
      </c>
      <c r="D70" t="s" s="30">
        <v>443</v>
      </c>
      <c r="E70" t="s" s="30">
        <v>804</v>
      </c>
      <c r="F70" s="32"/>
      <c r="G70" s="32"/>
      <c r="H70" t="s" s="30">
        <v>301</v>
      </c>
      <c r="I70" s="32"/>
      <c r="J70" s="52">
        <v>1</v>
      </c>
      <c r="K70" s="32"/>
      <c r="L70" s="32"/>
      <c r="M70" s="32"/>
      <c r="N70" s="32"/>
      <c r="O70" t="s" s="30">
        <v>808</v>
      </c>
      <c r="P70" s="32"/>
      <c r="Q70" s="32"/>
      <c r="R70" s="32"/>
      <c r="S70" t="s" s="30">
        <v>456</v>
      </c>
      <c r="T70" t="s" s="30">
        <v>448</v>
      </c>
      <c r="U70" s="52">
        <v>1735</v>
      </c>
      <c r="V70" s="52">
        <v>1735</v>
      </c>
      <c r="W70" s="32"/>
      <c r="X70" t="s" s="30">
        <v>809</v>
      </c>
      <c r="Y70" t="s" s="30">
        <v>810</v>
      </c>
      <c r="Z70" s="39"/>
    </row>
    <row r="71" ht="38" customHeight="1">
      <c r="A71" t="s" s="20">
        <f>"S "&amp;B71</f>
        <v>811</v>
      </c>
      <c r="B71" s="56">
        <v>68</v>
      </c>
      <c r="C71" s="54">
        <v>1</v>
      </c>
      <c r="D71" t="s" s="34">
        <v>443</v>
      </c>
      <c r="E71" t="s" s="34">
        <v>812</v>
      </c>
      <c r="F71" s="16"/>
      <c r="G71" s="16"/>
      <c r="H71" s="54">
        <v>1506</v>
      </c>
      <c r="I71" s="54">
        <v>1656</v>
      </c>
      <c r="J71" s="54">
        <v>1</v>
      </c>
      <c r="K71" s="16"/>
      <c r="L71" s="16"/>
      <c r="M71" s="16"/>
      <c r="N71" s="16"/>
      <c r="O71" t="s" s="34">
        <v>813</v>
      </c>
      <c r="P71" s="16"/>
      <c r="Q71" s="16"/>
      <c r="R71" s="16"/>
      <c r="S71" t="s" s="34">
        <v>507</v>
      </c>
      <c r="T71" t="s" s="34">
        <v>508</v>
      </c>
      <c r="U71" s="54">
        <v>1688</v>
      </c>
      <c r="V71" s="54">
        <v>1688</v>
      </c>
      <c r="W71" s="16"/>
      <c r="X71" s="34"/>
      <c r="Y71" t="s" s="34">
        <v>814</v>
      </c>
      <c r="Z71" s="55"/>
    </row>
    <row r="72" ht="18" customHeight="1">
      <c r="A72" t="s" s="20">
        <f>"S "&amp;B72</f>
        <v>815</v>
      </c>
      <c r="B72" s="57">
        <v>69</v>
      </c>
      <c r="C72" s="52">
        <v>1</v>
      </c>
      <c r="D72" t="s" s="30">
        <v>451</v>
      </c>
      <c r="E72" t="s" s="30">
        <v>816</v>
      </c>
      <c r="F72" s="32"/>
      <c r="G72" s="32"/>
      <c r="H72" s="52">
        <v>1492</v>
      </c>
      <c r="I72" s="52">
        <v>1795</v>
      </c>
      <c r="J72" s="52">
        <v>6337</v>
      </c>
      <c r="K72" t="s" s="30">
        <v>817</v>
      </c>
      <c r="L72" s="32"/>
      <c r="M72" s="32"/>
      <c r="N72" s="32"/>
      <c r="O72" t="s" s="30">
        <v>818</v>
      </c>
      <c r="P72" t="s" s="30">
        <v>819</v>
      </c>
      <c r="Q72" t="s" s="30">
        <v>702</v>
      </c>
      <c r="R72" t="s" s="30">
        <v>508</v>
      </c>
      <c r="S72" s="32"/>
      <c r="T72" s="32"/>
      <c r="U72" s="32"/>
      <c r="V72" s="32"/>
      <c r="W72" t="s" s="30">
        <v>820</v>
      </c>
      <c r="X72" s="32"/>
      <c r="Y72" s="32"/>
      <c r="Z72" s="39"/>
    </row>
    <row r="73" ht="18" customHeight="1">
      <c r="A73" t="s" s="20">
        <f>"S "&amp;B73</f>
        <v>821</v>
      </c>
      <c r="B73" s="56">
        <v>70</v>
      </c>
      <c r="C73" s="58">
        <v>0</v>
      </c>
      <c r="D73" t="s" s="34">
        <v>496</v>
      </c>
      <c r="E73" t="s" s="34">
        <v>822</v>
      </c>
      <c r="F73" t="s" s="34">
        <v>823</v>
      </c>
      <c r="G73" s="16"/>
      <c r="H73" s="16"/>
      <c r="I73" s="16"/>
      <c r="J73" s="16"/>
      <c r="K73" s="16"/>
      <c r="L73" t="s" s="34">
        <v>824</v>
      </c>
      <c r="M73" s="54">
        <v>37</v>
      </c>
      <c r="N73" s="54">
        <v>1</v>
      </c>
      <c r="O73" t="s" s="34">
        <v>825</v>
      </c>
      <c r="P73" s="16"/>
      <c r="Q73" s="16"/>
      <c r="R73" s="16"/>
      <c r="S73" s="16"/>
      <c r="T73" s="16"/>
      <c r="U73" s="59">
        <v>31778</v>
      </c>
      <c r="V73" s="59"/>
      <c r="W73" s="59"/>
      <c r="X73" s="59"/>
      <c r="Y73" t="s" s="34">
        <v>826</v>
      </c>
      <c r="Z73" s="55"/>
    </row>
    <row r="74" ht="28" customHeight="1">
      <c r="A74" t="s" s="20">
        <f>"S "&amp;B74</f>
        <v>827</v>
      </c>
      <c r="B74" s="57">
        <v>71</v>
      </c>
      <c r="C74" s="52">
        <v>1</v>
      </c>
      <c r="D74" t="s" s="30">
        <v>443</v>
      </c>
      <c r="E74" t="s" s="30">
        <v>828</v>
      </c>
      <c r="F74" s="32"/>
      <c r="G74" s="32"/>
      <c r="H74" s="52">
        <v>1765</v>
      </c>
      <c r="I74" s="52">
        <v>1765</v>
      </c>
      <c r="J74" s="52">
        <v>1</v>
      </c>
      <c r="K74" s="32"/>
      <c r="L74" s="32"/>
      <c r="M74" s="32"/>
      <c r="N74" s="32"/>
      <c r="O74" t="s" s="30">
        <v>829</v>
      </c>
      <c r="P74" s="32"/>
      <c r="Q74" s="32"/>
      <c r="R74" s="32"/>
      <c r="S74" t="s" s="30">
        <v>456</v>
      </c>
      <c r="T74" t="s" s="30">
        <v>448</v>
      </c>
      <c r="U74" s="52">
        <v>1769</v>
      </c>
      <c r="V74" s="52">
        <v>1769</v>
      </c>
      <c r="W74" s="32"/>
      <c r="X74" s="30"/>
      <c r="Y74" t="s" s="30">
        <v>830</v>
      </c>
      <c r="Z74" s="39"/>
    </row>
    <row r="75" ht="28" customHeight="1">
      <c r="A75" t="s" s="20">
        <f>"S "&amp;B75</f>
        <v>831</v>
      </c>
      <c r="B75" s="56">
        <v>72</v>
      </c>
      <c r="C75" s="58">
        <v>0</v>
      </c>
      <c r="D75" t="s" s="34">
        <v>496</v>
      </c>
      <c r="E75" t="s" s="34">
        <v>832</v>
      </c>
      <c r="F75" t="s" s="34">
        <v>833</v>
      </c>
      <c r="G75" s="16"/>
      <c r="H75" s="16"/>
      <c r="I75" s="16"/>
      <c r="J75" s="16"/>
      <c r="K75" s="16"/>
      <c r="L75" t="s" s="34">
        <v>764</v>
      </c>
      <c r="M75" s="54">
        <v>46</v>
      </c>
      <c r="N75" s="16"/>
      <c r="O75" t="s" s="34">
        <v>834</v>
      </c>
      <c r="P75" s="34"/>
      <c r="Q75" s="34"/>
      <c r="R75" s="34"/>
      <c r="S75" s="34"/>
      <c r="T75" s="34"/>
      <c r="U75" s="59">
        <v>43831</v>
      </c>
      <c r="V75" s="59"/>
      <c r="W75" s="59"/>
      <c r="X75" s="59"/>
      <c r="Y75" t="s" s="34">
        <v>835</v>
      </c>
      <c r="Z75" s="63"/>
    </row>
    <row r="76" ht="38" customHeight="1">
      <c r="A76" t="s" s="20">
        <f>"S "&amp;B76</f>
        <v>836</v>
      </c>
      <c r="B76" s="57">
        <v>73</v>
      </c>
      <c r="C76" s="52">
        <v>1</v>
      </c>
      <c r="D76" t="s" s="30">
        <v>443</v>
      </c>
      <c r="E76" t="s" s="30">
        <v>837</v>
      </c>
      <c r="F76" s="32"/>
      <c r="G76" s="32"/>
      <c r="H76" s="52">
        <v>1700</v>
      </c>
      <c r="I76" s="52">
        <v>1788</v>
      </c>
      <c r="J76" s="52">
        <v>3</v>
      </c>
      <c r="K76" s="32"/>
      <c r="L76" s="32"/>
      <c r="M76" s="32"/>
      <c r="N76" s="32"/>
      <c r="O76" t="s" s="30">
        <v>838</v>
      </c>
      <c r="P76" s="32"/>
      <c r="Q76" s="32"/>
      <c r="R76" s="32"/>
      <c r="S76" t="s" s="30">
        <v>456</v>
      </c>
      <c r="T76" t="s" s="30">
        <v>448</v>
      </c>
      <c r="U76" s="52">
        <v>1813</v>
      </c>
      <c r="V76" s="52">
        <v>1813</v>
      </c>
      <c r="W76" s="32"/>
      <c r="X76" t="s" s="30">
        <v>839</v>
      </c>
      <c r="Y76" t="s" s="30">
        <v>840</v>
      </c>
      <c r="Z76" s="39"/>
    </row>
    <row r="77" ht="38" customHeight="1">
      <c r="A77" t="s" s="20">
        <f>"S "&amp;B77</f>
        <v>841</v>
      </c>
      <c r="B77" s="56">
        <v>74</v>
      </c>
      <c r="C77" s="54">
        <v>1</v>
      </c>
      <c r="D77" t="s" s="34">
        <v>524</v>
      </c>
      <c r="E77" t="s" s="34">
        <v>842</v>
      </c>
      <c r="F77" s="16"/>
      <c r="G77" s="16"/>
      <c r="H77" s="54">
        <v>1833</v>
      </c>
      <c r="I77" s="54">
        <v>2021</v>
      </c>
      <c r="J77" t="s" s="34">
        <v>301</v>
      </c>
      <c r="K77" s="16"/>
      <c r="L77" s="16"/>
      <c r="M77" s="16"/>
      <c r="N77" s="16"/>
      <c r="O77" t="s" s="34">
        <v>843</v>
      </c>
      <c r="P77" s="16"/>
      <c r="Q77" s="16"/>
      <c r="R77" s="16"/>
      <c r="S77" t="s" s="34">
        <v>456</v>
      </c>
      <c r="T77" t="s" s="34">
        <v>448</v>
      </c>
      <c r="U77" s="54">
        <v>1833</v>
      </c>
      <c r="V77" s="54">
        <v>2021</v>
      </c>
      <c r="W77" t="s" s="34">
        <v>844</v>
      </c>
      <c r="X77" t="s" s="34">
        <v>845</v>
      </c>
      <c r="Y77" t="s" s="34">
        <v>846</v>
      </c>
      <c r="Z77" s="55"/>
    </row>
    <row r="78" ht="18" customHeight="1">
      <c r="A78" t="s" s="20">
        <f>"S "&amp;B78</f>
        <v>847</v>
      </c>
      <c r="B78" s="57">
        <v>75</v>
      </c>
      <c r="C78" s="60">
        <v>0</v>
      </c>
      <c r="D78" t="s" s="30">
        <v>443</v>
      </c>
      <c r="E78" t="s" s="30">
        <v>848</v>
      </c>
      <c r="F78" t="s" s="30">
        <v>849</v>
      </c>
      <c r="G78" s="32"/>
      <c r="H78" s="32"/>
      <c r="I78" s="32"/>
      <c r="J78" s="52">
        <v>1</v>
      </c>
      <c r="K78" s="32"/>
      <c r="L78" s="32"/>
      <c r="M78" s="32"/>
      <c r="N78" s="32"/>
      <c r="O78" t="s" s="30">
        <v>850</v>
      </c>
      <c r="P78" s="32"/>
      <c r="Q78" s="32"/>
      <c r="R78" s="32"/>
      <c r="S78" t="s" s="30">
        <v>851</v>
      </c>
      <c r="T78" t="s" s="30">
        <v>486</v>
      </c>
      <c r="U78" s="61">
        <v>29952</v>
      </c>
      <c r="V78" s="61"/>
      <c r="W78" s="61"/>
      <c r="X78" s="61"/>
      <c r="Y78" t="s" s="30">
        <v>852</v>
      </c>
      <c r="Z78" s="39"/>
    </row>
    <row r="79" ht="48" customHeight="1">
      <c r="A79" t="s" s="20">
        <f>"S "&amp;B79</f>
        <v>853</v>
      </c>
      <c r="B79" s="56">
        <v>76</v>
      </c>
      <c r="C79" s="54">
        <v>1</v>
      </c>
      <c r="D79" t="s" s="34">
        <v>443</v>
      </c>
      <c r="E79" t="s" s="34">
        <v>854</v>
      </c>
      <c r="F79" s="16"/>
      <c r="G79" s="16"/>
      <c r="H79" t="s" s="34">
        <v>301</v>
      </c>
      <c r="I79" s="16"/>
      <c r="J79" s="54">
        <v>1</v>
      </c>
      <c r="K79" s="16"/>
      <c r="L79" s="16"/>
      <c r="M79" s="16"/>
      <c r="N79" s="16"/>
      <c r="O79" t="s" s="34">
        <v>855</v>
      </c>
      <c r="P79" s="16"/>
      <c r="Q79" s="16"/>
      <c r="R79" s="16"/>
      <c r="S79" t="s" s="34">
        <v>456</v>
      </c>
      <c r="T79" t="s" s="34">
        <v>448</v>
      </c>
      <c r="U79" s="54">
        <v>1850</v>
      </c>
      <c r="V79" s="54">
        <v>1850</v>
      </c>
      <c r="W79" s="16"/>
      <c r="X79" s="16"/>
      <c r="Y79" t="s" s="34">
        <v>856</v>
      </c>
      <c r="Z79" s="55"/>
    </row>
    <row r="80" ht="28" customHeight="1">
      <c r="A80" t="s" s="20">
        <f>"S "&amp;B80</f>
        <v>857</v>
      </c>
      <c r="B80" s="57">
        <v>77</v>
      </c>
      <c r="C80" s="52">
        <v>1</v>
      </c>
      <c r="D80" t="s" s="30">
        <v>443</v>
      </c>
      <c r="E80" t="s" s="30">
        <v>858</v>
      </c>
      <c r="F80" s="32"/>
      <c r="G80" s="32"/>
      <c r="H80" s="52">
        <v>1574</v>
      </c>
      <c r="I80" s="52">
        <v>1739</v>
      </c>
      <c r="J80" s="52">
        <v>41</v>
      </c>
      <c r="K80" s="32"/>
      <c r="L80" s="32"/>
      <c r="M80" s="32"/>
      <c r="N80" s="32"/>
      <c r="O80" t="s" s="30">
        <v>859</v>
      </c>
      <c r="P80" s="32"/>
      <c r="Q80" s="32"/>
      <c r="R80" s="32"/>
      <c r="S80" t="s" s="30">
        <v>456</v>
      </c>
      <c r="T80" t="s" s="30">
        <v>448</v>
      </c>
      <c r="U80" s="52">
        <v>1860</v>
      </c>
      <c r="V80" s="52">
        <v>1994</v>
      </c>
      <c r="W80" s="32"/>
      <c r="X80" s="32"/>
      <c r="Y80" t="s" s="30">
        <v>860</v>
      </c>
      <c r="Z80" s="39"/>
    </row>
    <row r="81" ht="18" customHeight="1">
      <c r="A81" t="s" s="20">
        <f>"S "&amp;B81</f>
        <v>861</v>
      </c>
      <c r="B81" s="56">
        <v>78</v>
      </c>
      <c r="C81" s="54">
        <v>1</v>
      </c>
      <c r="D81" t="s" s="34">
        <v>451</v>
      </c>
      <c r="E81" t="s" s="34">
        <v>862</v>
      </c>
      <c r="F81" s="16"/>
      <c r="G81" s="16"/>
      <c r="H81" s="54">
        <v>1712</v>
      </c>
      <c r="I81" s="54">
        <v>1872</v>
      </c>
      <c r="J81" s="54">
        <v>2971</v>
      </c>
      <c r="K81" t="s" s="34">
        <v>817</v>
      </c>
      <c r="L81" s="16"/>
      <c r="M81" s="16"/>
      <c r="N81" s="16"/>
      <c r="O81" t="s" s="34">
        <v>863</v>
      </c>
      <c r="P81" t="s" s="34">
        <v>819</v>
      </c>
      <c r="Q81" t="s" s="34">
        <v>702</v>
      </c>
      <c r="R81" t="s" s="34">
        <v>508</v>
      </c>
      <c r="S81" s="16"/>
      <c r="T81" s="16"/>
      <c r="U81" s="16"/>
      <c r="V81" s="16"/>
      <c r="W81" s="16"/>
      <c r="X81" s="16"/>
      <c r="Y81" s="16"/>
      <c r="Z81" s="55"/>
    </row>
    <row r="82" ht="28" customHeight="1">
      <c r="A82" t="s" s="20">
        <f>"S "&amp;B82</f>
        <v>864</v>
      </c>
      <c r="B82" s="57">
        <v>79</v>
      </c>
      <c r="C82" s="52">
        <v>1</v>
      </c>
      <c r="D82" t="s" s="30">
        <v>451</v>
      </c>
      <c r="E82" t="s" s="30">
        <v>865</v>
      </c>
      <c r="F82" s="32"/>
      <c r="G82" s="32"/>
      <c r="H82" s="52">
        <v>1554</v>
      </c>
      <c r="I82" s="52">
        <v>2019</v>
      </c>
      <c r="J82" s="52">
        <v>208</v>
      </c>
      <c r="K82" t="s" s="30">
        <v>461</v>
      </c>
      <c r="L82" s="32"/>
      <c r="M82" s="32"/>
      <c r="N82" s="32"/>
      <c r="O82" t="s" s="30">
        <v>866</v>
      </c>
      <c r="P82" t="s" s="30">
        <v>463</v>
      </c>
      <c r="Q82" t="s" s="30">
        <v>464</v>
      </c>
      <c r="R82" t="s" s="30">
        <v>448</v>
      </c>
      <c r="S82" s="32"/>
      <c r="T82" s="32"/>
      <c r="U82" s="32"/>
      <c r="V82" s="32"/>
      <c r="W82" t="s" s="30">
        <v>465</v>
      </c>
      <c r="X82" s="32"/>
      <c r="Y82" s="32"/>
      <c r="Z82" s="39"/>
    </row>
    <row r="83" ht="78" customHeight="1">
      <c r="A83" t="s" s="20">
        <f>"S "&amp;B83</f>
        <v>867</v>
      </c>
      <c r="B83" s="56">
        <v>80</v>
      </c>
      <c r="C83" s="54">
        <v>1</v>
      </c>
      <c r="D83" t="s" s="34">
        <v>443</v>
      </c>
      <c r="E83" t="s" s="34">
        <v>868</v>
      </c>
      <c r="F83" s="16"/>
      <c r="G83" s="16"/>
      <c r="H83" s="54">
        <v>1669</v>
      </c>
      <c r="I83" s="54">
        <v>1691</v>
      </c>
      <c r="J83" s="54">
        <v>2</v>
      </c>
      <c r="K83" s="16"/>
      <c r="L83" s="16"/>
      <c r="M83" s="16"/>
      <c r="N83" s="16"/>
      <c r="O83" t="s" s="34">
        <v>869</v>
      </c>
      <c r="P83" s="16"/>
      <c r="Q83" s="16"/>
      <c r="R83" s="16"/>
      <c r="S83" s="16"/>
      <c r="T83" s="16"/>
      <c r="U83" s="54">
        <v>1697</v>
      </c>
      <c r="V83" s="54">
        <v>1699</v>
      </c>
      <c r="W83" t="s" s="34">
        <v>725</v>
      </c>
      <c r="X83" t="s" s="34">
        <v>870</v>
      </c>
      <c r="Y83" t="s" s="34">
        <v>871</v>
      </c>
      <c r="Z83" s="55"/>
    </row>
    <row r="84" ht="28" customHeight="1">
      <c r="A84" t="s" s="20">
        <f>"S "&amp;B84</f>
        <v>872</v>
      </c>
      <c r="B84" s="57">
        <v>81</v>
      </c>
      <c r="C84" s="60">
        <v>0</v>
      </c>
      <c r="D84" t="s" s="30">
        <v>496</v>
      </c>
      <c r="E84" t="s" s="30">
        <v>873</v>
      </c>
      <c r="F84" t="s" s="30">
        <v>874</v>
      </c>
      <c r="G84" s="32"/>
      <c r="H84" s="32"/>
      <c r="I84" s="32"/>
      <c r="J84" s="32"/>
      <c r="K84" s="32"/>
      <c r="L84" t="s" s="30">
        <v>875</v>
      </c>
      <c r="M84" s="52">
        <v>90</v>
      </c>
      <c r="N84" s="52">
        <v>6</v>
      </c>
      <c r="O84" t="s" s="30">
        <v>876</v>
      </c>
      <c r="P84" s="32"/>
      <c r="Q84" s="32"/>
      <c r="R84" s="32"/>
      <c r="S84" s="32"/>
      <c r="T84" s="32"/>
      <c r="U84" s="61">
        <v>42005</v>
      </c>
      <c r="V84" s="61"/>
      <c r="W84" s="61"/>
      <c r="X84" s="61"/>
      <c r="Y84" t="s" s="30">
        <v>877</v>
      </c>
      <c r="Z84" s="39"/>
    </row>
    <row r="85" ht="18" customHeight="1">
      <c r="A85" t="s" s="20">
        <f>"S "&amp;B85</f>
        <v>878</v>
      </c>
      <c r="B85" s="56">
        <v>82</v>
      </c>
      <c r="C85" s="58">
        <v>0</v>
      </c>
      <c r="D85" t="s" s="34">
        <v>496</v>
      </c>
      <c r="E85" t="s" s="34">
        <v>879</v>
      </c>
      <c r="F85" t="s" s="34">
        <v>880</v>
      </c>
      <c r="G85" s="16"/>
      <c r="H85" s="16"/>
      <c r="I85" s="16"/>
      <c r="J85" s="16"/>
      <c r="K85" s="16"/>
      <c r="L85" t="s" s="34">
        <v>881</v>
      </c>
      <c r="M85" s="54">
        <v>7</v>
      </c>
      <c r="N85" s="54">
        <v>2</v>
      </c>
      <c r="O85" t="s" s="34">
        <v>882</v>
      </c>
      <c r="P85" s="16"/>
      <c r="Q85" s="16"/>
      <c r="R85" s="16"/>
      <c r="S85" s="16"/>
      <c r="T85" s="16"/>
      <c r="U85" s="59">
        <v>19725</v>
      </c>
      <c r="V85" s="59"/>
      <c r="W85" s="59"/>
      <c r="X85" s="59"/>
      <c r="Y85" t="s" s="34">
        <v>883</v>
      </c>
      <c r="Z85" s="55"/>
    </row>
    <row r="86" ht="28" customHeight="1">
      <c r="A86" t="s" s="20">
        <f>"S "&amp;B86</f>
        <v>884</v>
      </c>
      <c r="B86" s="57">
        <v>83</v>
      </c>
      <c r="C86" s="60">
        <v>0</v>
      </c>
      <c r="D86" t="s" s="30">
        <v>496</v>
      </c>
      <c r="E86" t="s" s="30">
        <v>885</v>
      </c>
      <c r="F86" t="s" s="30">
        <v>886</v>
      </c>
      <c r="G86" s="32"/>
      <c r="H86" s="32"/>
      <c r="I86" s="32"/>
      <c r="J86" s="32"/>
      <c r="K86" s="32"/>
      <c r="L86" t="s" s="30">
        <v>616</v>
      </c>
      <c r="M86" s="52">
        <v>63</v>
      </c>
      <c r="N86" s="52">
        <v>4</v>
      </c>
      <c r="O86" t="s" s="30">
        <v>887</v>
      </c>
      <c r="P86" s="32"/>
      <c r="Q86" s="32"/>
      <c r="R86" s="32"/>
      <c r="S86" s="32"/>
      <c r="T86" s="32"/>
      <c r="U86" s="61">
        <v>30317</v>
      </c>
      <c r="V86" s="61"/>
      <c r="W86" s="61"/>
      <c r="X86" s="61"/>
      <c r="Y86" t="s" s="30">
        <v>888</v>
      </c>
      <c r="Z86" s="39"/>
    </row>
    <row r="87" ht="18" customHeight="1">
      <c r="A87" t="s" s="64">
        <f>"S "&amp;B87</f>
        <v>889</v>
      </c>
      <c r="B87" s="56">
        <v>84</v>
      </c>
      <c r="C87" s="54">
        <v>1</v>
      </c>
      <c r="D87" t="s" s="34">
        <v>443</v>
      </c>
      <c r="E87" t="s" s="34">
        <v>890</v>
      </c>
      <c r="F87" s="16"/>
      <c r="G87" s="16"/>
      <c r="H87" t="s" s="34">
        <v>301</v>
      </c>
      <c r="I87" s="16"/>
      <c r="J87" s="54">
        <v>3</v>
      </c>
      <c r="K87" s="16"/>
      <c r="L87" s="16"/>
      <c r="M87" s="16"/>
      <c r="N87" s="16"/>
      <c r="O87" t="s" s="34">
        <v>891</v>
      </c>
      <c r="P87" s="16"/>
      <c r="Q87" s="16"/>
      <c r="R87" s="16"/>
      <c r="S87" t="s" s="34">
        <v>520</v>
      </c>
      <c r="T87" t="s" s="34">
        <v>476</v>
      </c>
      <c r="U87" s="54">
        <v>1936</v>
      </c>
      <c r="V87" s="54">
        <v>1938</v>
      </c>
      <c r="W87" t="s" s="34">
        <v>892</v>
      </c>
      <c r="X87" t="s" s="34">
        <v>893</v>
      </c>
      <c r="Y87" s="16"/>
      <c r="Z87" s="55"/>
    </row>
    <row r="88" ht="18" customHeight="1">
      <c r="A88" t="s" s="65">
        <f>"S "&amp;B88</f>
        <v>894</v>
      </c>
      <c r="B88" s="57">
        <v>85</v>
      </c>
      <c r="C88" s="60">
        <v>0</v>
      </c>
      <c r="D88" t="s" s="30">
        <v>443</v>
      </c>
      <c r="E88" t="s" s="30">
        <v>895</v>
      </c>
      <c r="F88" t="s" s="30">
        <v>896</v>
      </c>
      <c r="G88" s="32"/>
      <c r="H88" s="32"/>
      <c r="I88" s="32"/>
      <c r="J88" s="52">
        <v>1</v>
      </c>
      <c r="K88" s="32"/>
      <c r="L88" s="32"/>
      <c r="M88" s="32"/>
      <c r="N88" s="32"/>
      <c r="O88" t="s" s="30">
        <v>897</v>
      </c>
      <c r="P88" s="32"/>
      <c r="Q88" s="32"/>
      <c r="R88" s="32"/>
      <c r="S88" t="s" s="30">
        <v>456</v>
      </c>
      <c r="T88" t="s" s="30">
        <v>448</v>
      </c>
      <c r="U88" s="61">
        <v>26665</v>
      </c>
      <c r="V88" s="61"/>
      <c r="W88" s="61"/>
      <c r="X88" s="61"/>
      <c r="Y88" t="s" s="30">
        <v>301</v>
      </c>
      <c r="Z88" s="39"/>
    </row>
    <row r="89" ht="28" customHeight="1">
      <c r="A89" t="s" s="20">
        <f>"S "&amp;B89</f>
        <v>898</v>
      </c>
      <c r="B89" s="56">
        <v>86</v>
      </c>
      <c r="C89" s="58">
        <v>0</v>
      </c>
      <c r="D89" t="s" s="34">
        <v>496</v>
      </c>
      <c r="E89" t="s" s="34">
        <v>899</v>
      </c>
      <c r="F89" t="s" s="34">
        <v>900</v>
      </c>
      <c r="G89" s="16"/>
      <c r="H89" s="16"/>
      <c r="I89" s="16"/>
      <c r="J89" s="16"/>
      <c r="K89" s="16"/>
      <c r="L89" t="s" s="34">
        <v>559</v>
      </c>
      <c r="M89" s="54">
        <v>62</v>
      </c>
      <c r="N89" s="54">
        <v>4</v>
      </c>
      <c r="O89" t="s" s="34">
        <v>901</v>
      </c>
      <c r="P89" s="16"/>
      <c r="Q89" s="16"/>
      <c r="R89" s="16"/>
      <c r="S89" s="16"/>
      <c r="T89" s="16"/>
      <c r="U89" s="59">
        <v>42005</v>
      </c>
      <c r="V89" s="59"/>
      <c r="W89" s="59"/>
      <c r="X89" s="59"/>
      <c r="Y89" t="s" s="34">
        <v>902</v>
      </c>
      <c r="Z89" s="55"/>
    </row>
    <row r="90" ht="28" customHeight="1">
      <c r="A90" t="s" s="20">
        <f>"S "&amp;B90</f>
        <v>903</v>
      </c>
      <c r="B90" s="57">
        <v>87</v>
      </c>
      <c r="C90" s="52">
        <v>1</v>
      </c>
      <c r="D90" t="s" s="30">
        <v>443</v>
      </c>
      <c r="E90" t="s" s="30">
        <v>904</v>
      </c>
      <c r="F90" s="32"/>
      <c r="G90" s="32"/>
      <c r="H90" t="s" s="30">
        <v>301</v>
      </c>
      <c r="I90" s="32"/>
      <c r="J90" s="52">
        <v>1</v>
      </c>
      <c r="K90" s="32"/>
      <c r="L90" s="32"/>
      <c r="M90" s="32"/>
      <c r="N90" s="32"/>
      <c r="O90" t="s" s="30">
        <v>905</v>
      </c>
      <c r="P90" s="32"/>
      <c r="Q90" s="32"/>
      <c r="R90" s="32"/>
      <c r="S90" t="s" s="30">
        <v>456</v>
      </c>
      <c r="T90" t="s" s="30">
        <v>448</v>
      </c>
      <c r="U90" s="52">
        <v>1829</v>
      </c>
      <c r="V90" s="52">
        <v>1829</v>
      </c>
      <c r="W90" s="32"/>
      <c r="X90" s="32"/>
      <c r="Y90" t="s" s="30">
        <v>906</v>
      </c>
      <c r="Z90" s="39"/>
    </row>
    <row r="91" ht="18" customHeight="1">
      <c r="A91" t="s" s="20">
        <f>"S "&amp;B91</f>
        <v>907</v>
      </c>
      <c r="B91" s="56">
        <v>88</v>
      </c>
      <c r="C91" s="54">
        <v>1</v>
      </c>
      <c r="D91" t="s" s="34">
        <v>443</v>
      </c>
      <c r="E91" t="s" s="34">
        <v>908</v>
      </c>
      <c r="F91" s="16"/>
      <c r="G91" s="16"/>
      <c r="H91" t="s" s="34">
        <v>301</v>
      </c>
      <c r="I91" s="16"/>
      <c r="J91" s="54">
        <v>9</v>
      </c>
      <c r="K91" s="16"/>
      <c r="L91" s="16"/>
      <c r="M91" s="16"/>
      <c r="N91" s="16"/>
      <c r="O91" t="s" s="34">
        <v>909</v>
      </c>
      <c r="P91" s="16"/>
      <c r="Q91" s="16"/>
      <c r="R91" s="16"/>
      <c r="S91" t="s" s="34">
        <v>507</v>
      </c>
      <c r="T91" t="s" s="34">
        <v>508</v>
      </c>
      <c r="U91" s="54">
        <v>1895</v>
      </c>
      <c r="V91" s="54">
        <v>1903</v>
      </c>
      <c r="W91" s="16"/>
      <c r="X91" t="s" s="34">
        <v>910</v>
      </c>
      <c r="Y91" s="16"/>
      <c r="Z91" s="55"/>
    </row>
    <row r="92" ht="28" customHeight="1">
      <c r="A92" t="s" s="20">
        <f>"S "&amp;B92</f>
        <v>911</v>
      </c>
      <c r="B92" s="57">
        <v>89</v>
      </c>
      <c r="C92" s="60">
        <v>0</v>
      </c>
      <c r="D92" t="s" s="30">
        <v>443</v>
      </c>
      <c r="E92" t="s" s="30">
        <v>912</v>
      </c>
      <c r="F92" t="s" s="30">
        <v>913</v>
      </c>
      <c r="G92" s="32"/>
      <c r="H92" s="32"/>
      <c r="I92" s="32"/>
      <c r="J92" s="52">
        <v>1</v>
      </c>
      <c r="K92" s="32"/>
      <c r="L92" s="32"/>
      <c r="M92" s="32"/>
      <c r="N92" s="32"/>
      <c r="O92" t="s" s="30">
        <v>914</v>
      </c>
      <c r="P92" s="32"/>
      <c r="Q92" s="32"/>
      <c r="R92" s="32"/>
      <c r="S92" t="s" s="30">
        <v>447</v>
      </c>
      <c r="T92" t="s" s="30">
        <v>448</v>
      </c>
      <c r="U92" s="61">
        <v>43831</v>
      </c>
      <c r="V92" s="61"/>
      <c r="W92" s="61"/>
      <c r="X92" s="61"/>
      <c r="Y92" t="s" s="30">
        <v>915</v>
      </c>
      <c r="Z92" s="39"/>
    </row>
    <row r="93" ht="48" customHeight="1">
      <c r="A93" t="s" s="20">
        <f>"S "&amp;B93</f>
        <v>916</v>
      </c>
      <c r="B93" s="56">
        <v>90</v>
      </c>
      <c r="C93" s="58">
        <v>0</v>
      </c>
      <c r="D93" t="s" s="34">
        <v>496</v>
      </c>
      <c r="E93" t="s" s="34">
        <v>917</v>
      </c>
      <c r="F93" t="s" s="34">
        <v>913</v>
      </c>
      <c r="G93" s="16"/>
      <c r="H93" s="16"/>
      <c r="I93" s="16"/>
      <c r="J93" s="16"/>
      <c r="K93" s="16"/>
      <c r="L93" t="s" s="34">
        <v>918</v>
      </c>
      <c r="M93" s="54">
        <v>74</v>
      </c>
      <c r="N93" s="54">
        <v>2</v>
      </c>
      <c r="O93" t="s" s="34">
        <v>919</v>
      </c>
      <c r="P93" s="16"/>
      <c r="Q93" s="16"/>
      <c r="R93" s="16"/>
      <c r="S93" s="16"/>
      <c r="T93" s="16"/>
      <c r="U93" s="59">
        <v>42736</v>
      </c>
      <c r="V93" s="59"/>
      <c r="W93" s="59"/>
      <c r="X93" s="59"/>
      <c r="Y93" t="s" s="34">
        <v>920</v>
      </c>
      <c r="Z93" s="55"/>
    </row>
    <row r="94" ht="28" customHeight="1">
      <c r="A94" t="s" s="20">
        <f>"S "&amp;B94</f>
        <v>921</v>
      </c>
      <c r="B94" s="57">
        <v>91</v>
      </c>
      <c r="C94" s="60">
        <v>0</v>
      </c>
      <c r="D94" t="s" s="30">
        <v>496</v>
      </c>
      <c r="E94" t="s" s="30">
        <v>922</v>
      </c>
      <c r="F94" t="s" s="30">
        <v>913</v>
      </c>
      <c r="G94" s="32"/>
      <c r="H94" s="32"/>
      <c r="I94" s="32"/>
      <c r="J94" s="32"/>
      <c r="K94" s="32"/>
      <c r="L94" t="s" s="30">
        <v>616</v>
      </c>
      <c r="M94" s="52">
        <v>99</v>
      </c>
      <c r="N94" s="52">
        <v>1</v>
      </c>
      <c r="O94" t="s" s="30">
        <v>923</v>
      </c>
      <c r="P94" s="32"/>
      <c r="Q94" s="32"/>
      <c r="R94" s="32"/>
      <c r="S94" s="32"/>
      <c r="T94" s="32"/>
      <c r="U94" s="61">
        <v>43466</v>
      </c>
      <c r="V94" s="61"/>
      <c r="W94" s="61"/>
      <c r="X94" s="61"/>
      <c r="Y94" t="s" s="30">
        <v>924</v>
      </c>
      <c r="Z94" s="39"/>
    </row>
    <row r="95" ht="38" customHeight="1">
      <c r="A95" t="s" s="20">
        <f>"S "&amp;B95</f>
        <v>925</v>
      </c>
      <c r="B95" s="56">
        <v>92</v>
      </c>
      <c r="C95" s="54">
        <v>1</v>
      </c>
      <c r="D95" t="s" s="34">
        <v>443</v>
      </c>
      <c r="E95" t="s" s="34">
        <v>926</v>
      </c>
      <c r="F95" s="16"/>
      <c r="G95" s="16"/>
      <c r="H95" t="s" s="34">
        <v>301</v>
      </c>
      <c r="I95" s="16"/>
      <c r="J95" s="54">
        <v>1</v>
      </c>
      <c r="K95" s="16"/>
      <c r="L95" s="16"/>
      <c r="M95" s="16"/>
      <c r="N95" s="16"/>
      <c r="O95" t="s" s="34">
        <v>927</v>
      </c>
      <c r="P95" s="16"/>
      <c r="Q95" s="16"/>
      <c r="R95" s="16"/>
      <c r="S95" t="s" s="34">
        <v>456</v>
      </c>
      <c r="T95" t="s" s="34">
        <v>448</v>
      </c>
      <c r="U95" s="54">
        <v>1839</v>
      </c>
      <c r="V95" s="54">
        <v>1839</v>
      </c>
      <c r="W95" t="s" s="34">
        <v>928</v>
      </c>
      <c r="X95" s="16"/>
      <c r="Y95" t="s" s="34">
        <v>929</v>
      </c>
      <c r="Z95" s="55"/>
    </row>
    <row r="96" ht="48" customHeight="1">
      <c r="A96" t="s" s="20">
        <f>"S "&amp;B96</f>
        <v>930</v>
      </c>
      <c r="B96" s="57">
        <v>93</v>
      </c>
      <c r="C96" s="52">
        <v>1</v>
      </c>
      <c r="D96" t="s" s="30">
        <v>443</v>
      </c>
      <c r="E96" t="s" s="30">
        <v>931</v>
      </c>
      <c r="F96" s="32"/>
      <c r="G96" s="32"/>
      <c r="H96" t="s" s="30">
        <v>301</v>
      </c>
      <c r="I96" s="32"/>
      <c r="J96" s="52">
        <v>2</v>
      </c>
      <c r="K96" s="32"/>
      <c r="L96" s="32"/>
      <c r="M96" s="32"/>
      <c r="N96" s="32"/>
      <c r="O96" t="s" s="30">
        <v>932</v>
      </c>
      <c r="P96" s="32"/>
      <c r="Q96" s="32"/>
      <c r="R96" s="32"/>
      <c r="S96" t="s" s="30">
        <v>456</v>
      </c>
      <c r="T96" t="s" s="30">
        <v>448</v>
      </c>
      <c r="U96" s="52">
        <v>1793</v>
      </c>
      <c r="V96" s="52">
        <v>1793</v>
      </c>
      <c r="W96" s="32"/>
      <c r="X96" t="s" s="30">
        <v>933</v>
      </c>
      <c r="Y96" t="s" s="30">
        <v>934</v>
      </c>
      <c r="Z96" s="39"/>
    </row>
    <row r="97" ht="18" customHeight="1">
      <c r="A97" t="s" s="20">
        <f>"S "&amp;B97</f>
        <v>935</v>
      </c>
      <c r="B97" s="56">
        <v>94</v>
      </c>
      <c r="C97" s="54">
        <v>1</v>
      </c>
      <c r="D97" t="s" s="34">
        <v>451</v>
      </c>
      <c r="E97" t="s" s="34">
        <v>936</v>
      </c>
      <c r="F97" s="16"/>
      <c r="G97" s="16"/>
      <c r="H97" s="54">
        <v>701</v>
      </c>
      <c r="I97" s="54">
        <v>1999</v>
      </c>
      <c r="J97" s="54">
        <v>3942</v>
      </c>
      <c r="K97" t="s" s="34">
        <v>453</v>
      </c>
      <c r="L97" s="16"/>
      <c r="M97" s="16"/>
      <c r="N97" s="16"/>
      <c r="O97" t="s" s="34">
        <v>937</v>
      </c>
      <c r="P97" t="s" s="34">
        <v>455</v>
      </c>
      <c r="Q97" t="s" s="34">
        <v>456</v>
      </c>
      <c r="R97" t="s" s="34">
        <v>448</v>
      </c>
      <c r="S97" s="16"/>
      <c r="T97" s="16"/>
      <c r="U97" s="16"/>
      <c r="V97" s="16"/>
      <c r="W97" t="s" s="34">
        <v>457</v>
      </c>
      <c r="X97" s="16"/>
      <c r="Y97" s="16"/>
      <c r="Z97" s="55"/>
    </row>
    <row r="98" ht="38" customHeight="1">
      <c r="A98" t="s" s="20">
        <f>"S "&amp;B98</f>
        <v>938</v>
      </c>
      <c r="B98" s="57">
        <v>95</v>
      </c>
      <c r="C98" s="60">
        <v>0</v>
      </c>
      <c r="D98" t="s" s="30">
        <v>576</v>
      </c>
      <c r="E98" t="s" s="30">
        <v>939</v>
      </c>
      <c r="F98" t="s" s="30">
        <v>940</v>
      </c>
      <c r="G98" s="32"/>
      <c r="H98" s="32"/>
      <c r="I98" s="32"/>
      <c r="J98" s="32"/>
      <c r="K98" s="32"/>
      <c r="L98" s="32"/>
      <c r="M98" s="32"/>
      <c r="N98" s="32"/>
      <c r="O98" t="s" s="30">
        <v>941</v>
      </c>
      <c r="P98" s="32"/>
      <c r="Q98" s="32"/>
      <c r="R98" s="32"/>
      <c r="S98" s="32"/>
      <c r="T98" s="32"/>
      <c r="U98" s="61">
        <v>35431</v>
      </c>
      <c r="V98" s="61"/>
      <c r="W98" s="61"/>
      <c r="X98" s="61"/>
      <c r="Y98" t="s" s="30">
        <v>942</v>
      </c>
      <c r="Z98" s="39"/>
    </row>
    <row r="99" ht="18" customHeight="1">
      <c r="A99" t="s" s="20">
        <f>"S "&amp;B99</f>
        <v>943</v>
      </c>
      <c r="B99" s="56">
        <v>96</v>
      </c>
      <c r="C99" s="54">
        <v>1</v>
      </c>
      <c r="D99" t="s" s="34">
        <v>451</v>
      </c>
      <c r="E99" t="s" s="34">
        <v>944</v>
      </c>
      <c r="F99" s="16"/>
      <c r="G99" s="16"/>
      <c r="H99" s="54">
        <v>1525</v>
      </c>
      <c r="I99" s="54">
        <v>1778</v>
      </c>
      <c r="J99" s="54">
        <v>2864</v>
      </c>
      <c r="K99" t="s" s="34">
        <v>817</v>
      </c>
      <c r="L99" s="16"/>
      <c r="M99" s="16"/>
      <c r="N99" s="16"/>
      <c r="O99" t="s" s="34">
        <v>945</v>
      </c>
      <c r="P99" t="s" s="34">
        <v>819</v>
      </c>
      <c r="Q99" t="s" s="34">
        <v>702</v>
      </c>
      <c r="R99" t="s" s="34">
        <v>508</v>
      </c>
      <c r="S99" s="16"/>
      <c r="T99" s="16"/>
      <c r="U99" s="16"/>
      <c r="V99" s="16"/>
      <c r="W99" t="s" s="34">
        <v>820</v>
      </c>
      <c r="X99" s="16"/>
      <c r="Y99" s="16"/>
      <c r="Z99" s="55"/>
    </row>
    <row r="100" ht="28" customHeight="1">
      <c r="A100" t="s" s="20">
        <f>"S "&amp;B100</f>
        <v>946</v>
      </c>
      <c r="B100" s="57">
        <v>97</v>
      </c>
      <c r="C100" s="52">
        <v>1</v>
      </c>
      <c r="D100" t="s" s="30">
        <v>451</v>
      </c>
      <c r="E100" t="s" s="30">
        <v>947</v>
      </c>
      <c r="F100" s="32"/>
      <c r="G100" s="32"/>
      <c r="H100" s="52">
        <v>1509</v>
      </c>
      <c r="I100" s="52">
        <v>1789</v>
      </c>
      <c r="J100" s="52">
        <v>8343</v>
      </c>
      <c r="K100" t="s" s="30">
        <v>817</v>
      </c>
      <c r="L100" s="32"/>
      <c r="M100" s="32"/>
      <c r="N100" s="32"/>
      <c r="O100" t="s" s="30">
        <v>948</v>
      </c>
      <c r="P100" t="s" s="30">
        <v>949</v>
      </c>
      <c r="Q100" t="s" s="30">
        <v>950</v>
      </c>
      <c r="R100" t="s" s="30">
        <v>508</v>
      </c>
      <c r="S100" s="32"/>
      <c r="T100" s="32"/>
      <c r="U100" s="32"/>
      <c r="V100" s="32"/>
      <c r="W100" t="s" s="30">
        <v>951</v>
      </c>
      <c r="X100" t="s" s="30">
        <v>952</v>
      </c>
      <c r="Y100" s="32"/>
      <c r="Z100" s="39"/>
    </row>
    <row r="101" ht="18" customHeight="1">
      <c r="A101" t="s" s="20">
        <f>"S "&amp;B101</f>
        <v>953</v>
      </c>
      <c r="B101" s="56">
        <v>98</v>
      </c>
      <c r="C101" s="54">
        <v>1</v>
      </c>
      <c r="D101" t="s" s="34">
        <v>451</v>
      </c>
      <c r="E101" t="s" s="34">
        <v>954</v>
      </c>
      <c r="F101" s="16"/>
      <c r="G101" s="16"/>
      <c r="H101" s="54">
        <v>1683</v>
      </c>
      <c r="I101" s="54">
        <v>1860</v>
      </c>
      <c r="J101" s="54">
        <v>105</v>
      </c>
      <c r="K101" t="s" s="34">
        <v>817</v>
      </c>
      <c r="L101" s="16"/>
      <c r="M101" s="16"/>
      <c r="N101" s="16"/>
      <c r="O101" t="s" s="34">
        <v>955</v>
      </c>
      <c r="P101" t="s" s="34">
        <v>819</v>
      </c>
      <c r="Q101" t="s" s="34">
        <v>702</v>
      </c>
      <c r="R101" t="s" s="34">
        <v>508</v>
      </c>
      <c r="S101" s="16"/>
      <c r="T101" s="16"/>
      <c r="U101" s="16"/>
      <c r="V101" s="16"/>
      <c r="W101" t="s" s="34">
        <v>820</v>
      </c>
      <c r="X101" s="16"/>
      <c r="Y101" s="16"/>
      <c r="Z101" s="55"/>
    </row>
    <row r="102" ht="18" customHeight="1">
      <c r="A102" t="s" s="20">
        <f>"S "&amp;B102</f>
        <v>956</v>
      </c>
      <c r="B102" s="57">
        <v>99</v>
      </c>
      <c r="C102" s="60">
        <v>0</v>
      </c>
      <c r="D102" t="s" s="30">
        <v>451</v>
      </c>
      <c r="E102" t="s" s="30">
        <v>957</v>
      </c>
      <c r="F102" t="s" s="30">
        <v>958</v>
      </c>
      <c r="G102" s="32"/>
      <c r="H102" s="32"/>
      <c r="I102" s="32"/>
      <c r="J102" s="32"/>
      <c r="K102" s="32"/>
      <c r="L102" s="32"/>
      <c r="M102" s="32"/>
      <c r="N102" s="32"/>
      <c r="O102" t="s" s="30">
        <v>959</v>
      </c>
      <c r="P102" s="32"/>
      <c r="Q102" s="32"/>
      <c r="R102" s="32"/>
      <c r="S102" s="32"/>
      <c r="T102" s="32"/>
      <c r="U102" s="61">
        <v>36161</v>
      </c>
      <c r="V102" s="61"/>
      <c r="W102" s="61"/>
      <c r="X102" s="61"/>
      <c r="Y102" t="s" s="30">
        <v>960</v>
      </c>
      <c r="Z102" s="62"/>
    </row>
    <row r="103" ht="48" customHeight="1">
      <c r="A103" t="s" s="20">
        <f>"S "&amp;B103</f>
        <v>961</v>
      </c>
      <c r="B103" s="56">
        <v>100</v>
      </c>
      <c r="C103" s="54">
        <v>1</v>
      </c>
      <c r="D103" t="s" s="34">
        <v>443</v>
      </c>
      <c r="E103" t="s" s="34">
        <v>962</v>
      </c>
      <c r="F103" s="16"/>
      <c r="G103" s="16"/>
      <c r="H103" s="54">
        <v>1666</v>
      </c>
      <c r="I103" s="54">
        <v>1674</v>
      </c>
      <c r="J103" s="54">
        <v>1</v>
      </c>
      <c r="K103" s="16"/>
      <c r="L103" s="16"/>
      <c r="M103" s="16"/>
      <c r="N103" s="16"/>
      <c r="O103" t="s" s="34">
        <v>963</v>
      </c>
      <c r="P103" s="16"/>
      <c r="Q103" s="16"/>
      <c r="R103" s="16"/>
      <c r="S103" t="s" s="34">
        <v>588</v>
      </c>
      <c r="T103" t="s" s="34">
        <v>493</v>
      </c>
      <c r="U103" s="54">
        <v>1678</v>
      </c>
      <c r="V103" s="54">
        <v>1678</v>
      </c>
      <c r="W103" s="16"/>
      <c r="X103" s="16"/>
      <c r="Y103" t="s" s="34">
        <v>964</v>
      </c>
      <c r="Z103" s="55"/>
    </row>
    <row r="104" ht="48" customHeight="1">
      <c r="A104" t="s" s="20">
        <f>"S "&amp;B104</f>
        <v>965</v>
      </c>
      <c r="B104" s="57">
        <v>101</v>
      </c>
      <c r="C104" s="60">
        <v>0</v>
      </c>
      <c r="D104" t="s" s="30">
        <v>443</v>
      </c>
      <c r="E104" t="s" s="30">
        <v>966</v>
      </c>
      <c r="F104" t="s" s="30">
        <v>967</v>
      </c>
      <c r="G104" s="32"/>
      <c r="H104" s="32"/>
      <c r="I104" s="32"/>
      <c r="J104" s="52">
        <v>1</v>
      </c>
      <c r="K104" s="32"/>
      <c r="L104" s="32"/>
      <c r="M104" s="32"/>
      <c r="N104" s="32"/>
      <c r="O104" t="s" s="30">
        <v>968</v>
      </c>
      <c r="P104" s="32"/>
      <c r="Q104" s="32"/>
      <c r="R104" s="32"/>
      <c r="S104" t="s" s="30">
        <v>456</v>
      </c>
      <c r="T104" t="s" s="30">
        <v>448</v>
      </c>
      <c r="U104" t="s" s="61">
        <v>969</v>
      </c>
      <c r="V104" s="61"/>
      <c r="W104" s="61"/>
      <c r="X104" s="61"/>
      <c r="Y104" t="s" s="30">
        <v>970</v>
      </c>
      <c r="Z104" s="39"/>
    </row>
    <row r="105" ht="18" customHeight="1">
      <c r="A105" t="s" s="20">
        <f>"S "&amp;B105</f>
        <v>971</v>
      </c>
      <c r="B105" s="56">
        <v>102</v>
      </c>
      <c r="C105" s="54">
        <v>1</v>
      </c>
      <c r="D105" t="s" s="34">
        <v>451</v>
      </c>
      <c r="E105" t="s" s="34">
        <v>972</v>
      </c>
      <c r="F105" s="16"/>
      <c r="G105" s="16"/>
      <c r="H105" s="54">
        <v>1878</v>
      </c>
      <c r="I105" s="54">
        <v>2019</v>
      </c>
      <c r="J105" s="54">
        <v>188</v>
      </c>
      <c r="K105" t="s" s="34">
        <v>461</v>
      </c>
      <c r="L105" s="16"/>
      <c r="M105" s="16"/>
      <c r="N105" s="16"/>
      <c r="O105" t="s" s="34">
        <v>973</v>
      </c>
      <c r="P105" t="s" s="34">
        <v>463</v>
      </c>
      <c r="Q105" t="s" s="34">
        <v>464</v>
      </c>
      <c r="R105" t="s" s="34">
        <v>448</v>
      </c>
      <c r="S105" s="16"/>
      <c r="T105" s="16"/>
      <c r="U105" s="16"/>
      <c r="V105" s="16"/>
      <c r="W105" t="s" s="34">
        <v>465</v>
      </c>
      <c r="X105" s="16"/>
      <c r="Y105" s="16"/>
      <c r="Z105" s="55"/>
    </row>
    <row r="106" ht="28" customHeight="1">
      <c r="A106" t="s" s="20">
        <f>"S "&amp;B106</f>
        <v>974</v>
      </c>
      <c r="B106" s="57">
        <v>103</v>
      </c>
      <c r="C106" s="60">
        <v>0</v>
      </c>
      <c r="D106" t="s" s="30">
        <v>451</v>
      </c>
      <c r="E106" t="s" s="30">
        <v>975</v>
      </c>
      <c r="F106" t="s" s="30">
        <v>976</v>
      </c>
      <c r="G106" s="32"/>
      <c r="H106" s="32"/>
      <c r="I106" s="32"/>
      <c r="J106" s="32"/>
      <c r="K106" s="32"/>
      <c r="L106" s="32"/>
      <c r="M106" s="32"/>
      <c r="N106" s="32"/>
      <c r="O106" t="s" s="30">
        <v>977</v>
      </c>
      <c r="P106" s="32"/>
      <c r="Q106" s="32"/>
      <c r="R106" s="32"/>
      <c r="S106" s="32"/>
      <c r="T106" s="32"/>
      <c r="U106" s="61">
        <v>43466</v>
      </c>
      <c r="V106" s="61"/>
      <c r="W106" s="61"/>
      <c r="X106" s="61"/>
      <c r="Y106" t="s" s="30">
        <v>978</v>
      </c>
      <c r="Z106" s="62"/>
    </row>
    <row r="107" ht="18" customHeight="1">
      <c r="A107" t="s" s="20">
        <f>"S "&amp;B107</f>
        <v>979</v>
      </c>
      <c r="B107" s="56">
        <v>104</v>
      </c>
      <c r="C107" s="58">
        <v>0</v>
      </c>
      <c r="D107" t="s" s="34">
        <v>443</v>
      </c>
      <c r="E107" t="s" s="34">
        <v>980</v>
      </c>
      <c r="F107" t="s" s="34">
        <v>981</v>
      </c>
      <c r="G107" s="16"/>
      <c r="H107" s="16"/>
      <c r="I107" s="16"/>
      <c r="J107" s="54">
        <v>6</v>
      </c>
      <c r="K107" s="16"/>
      <c r="L107" s="16"/>
      <c r="M107" s="16"/>
      <c r="N107" s="16"/>
      <c r="O107" t="s" s="34">
        <v>982</v>
      </c>
      <c r="P107" s="16"/>
      <c r="Q107" s="16"/>
      <c r="R107" s="16"/>
      <c r="S107" t="s" s="34">
        <v>507</v>
      </c>
      <c r="T107" t="s" s="34">
        <v>508</v>
      </c>
      <c r="U107" t="s" s="59">
        <v>983</v>
      </c>
      <c r="V107" s="59"/>
      <c r="W107" s="59"/>
      <c r="X107" s="59"/>
      <c r="Y107" t="s" s="34">
        <v>984</v>
      </c>
      <c r="Z107" s="63"/>
    </row>
    <row r="108" ht="28" customHeight="1">
      <c r="A108" t="s" s="20">
        <f>"S "&amp;B108</f>
        <v>985</v>
      </c>
      <c r="B108" s="57">
        <v>105</v>
      </c>
      <c r="C108" s="60">
        <v>0</v>
      </c>
      <c r="D108" t="s" s="30">
        <v>496</v>
      </c>
      <c r="E108" t="s" s="30">
        <v>986</v>
      </c>
      <c r="F108" t="s" s="30">
        <v>987</v>
      </c>
      <c r="G108" s="32"/>
      <c r="H108" s="32"/>
      <c r="I108" s="32"/>
      <c r="J108" s="32"/>
      <c r="K108" s="32"/>
      <c r="L108" t="s" s="30">
        <v>988</v>
      </c>
      <c r="M108" s="52">
        <v>33</v>
      </c>
      <c r="N108" s="52">
        <v>6</v>
      </c>
      <c r="O108" t="s" s="30">
        <v>989</v>
      </c>
      <c r="P108" s="32"/>
      <c r="Q108" s="32"/>
      <c r="R108" s="32"/>
      <c r="S108" s="32"/>
      <c r="T108" s="32"/>
      <c r="U108" s="61">
        <v>37987</v>
      </c>
      <c r="V108" s="61"/>
      <c r="W108" s="61"/>
      <c r="X108" s="61"/>
      <c r="Y108" t="s" s="30">
        <v>990</v>
      </c>
      <c r="Z108" s="39"/>
    </row>
    <row r="109" ht="28" customHeight="1">
      <c r="A109" t="s" s="20">
        <f>"S "&amp;B109</f>
        <v>991</v>
      </c>
      <c r="B109" s="56">
        <v>106</v>
      </c>
      <c r="C109" s="58">
        <v>0</v>
      </c>
      <c r="D109" t="s" s="34">
        <v>576</v>
      </c>
      <c r="E109" t="s" s="34">
        <v>992</v>
      </c>
      <c r="F109" t="s" s="34">
        <v>993</v>
      </c>
      <c r="G109" s="16"/>
      <c r="H109" s="16"/>
      <c r="I109" s="16"/>
      <c r="J109" s="16"/>
      <c r="K109" s="16"/>
      <c r="L109" s="16"/>
      <c r="M109" s="16"/>
      <c r="N109" s="16"/>
      <c r="O109" t="s" s="34">
        <v>994</v>
      </c>
      <c r="P109" s="16"/>
      <c r="Q109" s="16"/>
      <c r="R109" s="16"/>
      <c r="S109" s="16"/>
      <c r="T109" s="16"/>
      <c r="U109" s="59">
        <v>34335</v>
      </c>
      <c r="V109" s="59"/>
      <c r="W109" s="59"/>
      <c r="X109" s="59"/>
      <c r="Y109" t="s" s="34">
        <v>995</v>
      </c>
      <c r="Z109" s="55"/>
    </row>
    <row r="110" ht="28" customHeight="1">
      <c r="A110" t="s" s="20">
        <f>"S "&amp;B110</f>
        <v>996</v>
      </c>
      <c r="B110" s="57">
        <v>107</v>
      </c>
      <c r="C110" s="60">
        <v>0</v>
      </c>
      <c r="D110" t="s" s="30">
        <v>451</v>
      </c>
      <c r="E110" t="s" s="30">
        <v>997</v>
      </c>
      <c r="F110" t="s" s="30">
        <v>998</v>
      </c>
      <c r="G110" s="32"/>
      <c r="H110" s="32"/>
      <c r="I110" s="32"/>
      <c r="J110" s="32"/>
      <c r="K110" s="32"/>
      <c r="L110" s="32"/>
      <c r="M110" s="32"/>
      <c r="N110" s="32"/>
      <c r="O110" t="s" s="30">
        <v>999</v>
      </c>
      <c r="P110" s="32"/>
      <c r="Q110" s="32"/>
      <c r="R110" s="32"/>
      <c r="S110" s="32"/>
      <c r="T110" s="32"/>
      <c r="U110" s="61">
        <v>43831</v>
      </c>
      <c r="V110" s="61"/>
      <c r="W110" s="61"/>
      <c r="X110" s="61"/>
      <c r="Y110" t="s" s="30">
        <v>1000</v>
      </c>
      <c r="Z110" s="62"/>
    </row>
    <row r="111" ht="18" customHeight="1">
      <c r="A111" t="s" s="20">
        <f>"S "&amp;B111</f>
        <v>1001</v>
      </c>
      <c r="B111" s="56">
        <v>108</v>
      </c>
      <c r="C111" s="54">
        <v>1</v>
      </c>
      <c r="D111" t="s" s="34">
        <v>451</v>
      </c>
      <c r="E111" t="s" s="34">
        <v>1002</v>
      </c>
      <c r="F111" s="16"/>
      <c r="G111" s="16"/>
      <c r="H111" s="54">
        <v>1567</v>
      </c>
      <c r="I111" s="54">
        <v>2004</v>
      </c>
      <c r="J111" s="54">
        <v>1113</v>
      </c>
      <c r="K111" t="s" s="34">
        <v>461</v>
      </c>
      <c r="L111" s="16"/>
      <c r="M111" s="16"/>
      <c r="N111" s="16"/>
      <c r="O111" t="s" s="34">
        <v>1003</v>
      </c>
      <c r="P111" t="s" s="34">
        <v>463</v>
      </c>
      <c r="Q111" t="s" s="34">
        <v>464</v>
      </c>
      <c r="R111" t="s" s="34">
        <v>448</v>
      </c>
      <c r="S111" s="16"/>
      <c r="T111" s="16"/>
      <c r="U111" s="16"/>
      <c r="V111" s="16"/>
      <c r="W111" t="s" s="34">
        <v>465</v>
      </c>
      <c r="X111" s="16"/>
      <c r="Y111" s="16"/>
      <c r="Z111" s="55"/>
    </row>
    <row r="112" ht="18" customHeight="1">
      <c r="A112" t="s" s="20">
        <f>"S "&amp;B112</f>
        <v>1004</v>
      </c>
      <c r="B112" s="57">
        <v>109</v>
      </c>
      <c r="C112" s="60">
        <v>0</v>
      </c>
      <c r="D112" t="s" s="30">
        <v>443</v>
      </c>
      <c r="E112" t="s" s="30">
        <v>1005</v>
      </c>
      <c r="F112" t="s" s="30">
        <v>1006</v>
      </c>
      <c r="G112" t="s" s="30">
        <v>1007</v>
      </c>
      <c r="H112" s="32"/>
      <c r="I112" s="32"/>
      <c r="J112" s="52">
        <v>1</v>
      </c>
      <c r="K112" s="32"/>
      <c r="L112" s="32"/>
      <c r="M112" s="32"/>
      <c r="N112" s="32"/>
      <c r="O112" t="s" s="30">
        <v>1008</v>
      </c>
      <c r="P112" s="32"/>
      <c r="Q112" s="32"/>
      <c r="R112" s="32"/>
      <c r="S112" t="s" s="30">
        <v>456</v>
      </c>
      <c r="T112" t="s" s="30">
        <v>448</v>
      </c>
      <c r="U112" s="61">
        <v>5115</v>
      </c>
      <c r="V112" s="61"/>
      <c r="W112" s="61"/>
      <c r="X112" s="61"/>
      <c r="Y112" t="s" s="30">
        <v>1009</v>
      </c>
      <c r="Z112" s="62"/>
    </row>
    <row r="113" ht="18" customHeight="1">
      <c r="A113" t="s" s="20">
        <f>"S "&amp;B113</f>
        <v>1010</v>
      </c>
      <c r="B113" s="56">
        <v>110</v>
      </c>
      <c r="C113" s="54">
        <v>1</v>
      </c>
      <c r="D113" t="s" s="34">
        <v>443</v>
      </c>
      <c r="E113" t="s" s="34">
        <v>1011</v>
      </c>
      <c r="F113" s="16"/>
      <c r="G113" s="16"/>
      <c r="H113" s="54">
        <v>1373</v>
      </c>
      <c r="I113" s="54">
        <v>1974</v>
      </c>
      <c r="J113" s="54">
        <v>170</v>
      </c>
      <c r="K113" s="16"/>
      <c r="L113" s="16"/>
      <c r="M113" s="16"/>
      <c r="N113" s="16"/>
      <c r="O113" t="s" s="34">
        <v>1012</v>
      </c>
      <c r="P113" s="16"/>
      <c r="Q113" s="16"/>
      <c r="R113" s="16"/>
      <c r="S113" t="s" s="34">
        <v>456</v>
      </c>
      <c r="T113" t="s" s="34">
        <v>448</v>
      </c>
      <c r="U113" s="54">
        <v>1841</v>
      </c>
      <c r="V113" s="54">
        <v>1977</v>
      </c>
      <c r="W113" t="s" s="34">
        <v>541</v>
      </c>
      <c r="X113" s="16"/>
      <c r="Y113" t="s" s="34">
        <v>1013</v>
      </c>
      <c r="Z113" s="55"/>
    </row>
    <row r="114" ht="28" customHeight="1">
      <c r="A114" t="s" s="20">
        <f>"S "&amp;B114</f>
        <v>1014</v>
      </c>
      <c r="B114" s="57">
        <v>111</v>
      </c>
      <c r="C114" s="60">
        <v>0</v>
      </c>
      <c r="D114" t="s" s="30">
        <v>496</v>
      </c>
      <c r="E114" t="s" s="30">
        <v>1015</v>
      </c>
      <c r="F114" t="s" s="30">
        <v>1016</v>
      </c>
      <c r="G114" s="32"/>
      <c r="H114" s="32"/>
      <c r="I114" s="32"/>
      <c r="J114" s="32"/>
      <c r="K114" s="32"/>
      <c r="L114" t="s" s="30">
        <v>559</v>
      </c>
      <c r="M114" s="52">
        <v>63</v>
      </c>
      <c r="N114" s="52">
        <v>1</v>
      </c>
      <c r="O114" t="s" s="30">
        <v>1017</v>
      </c>
      <c r="P114" s="30"/>
      <c r="Q114" s="30"/>
      <c r="R114" s="30"/>
      <c r="S114" s="30"/>
      <c r="T114" s="30"/>
      <c r="U114" s="61">
        <v>42370</v>
      </c>
      <c r="V114" s="61"/>
      <c r="W114" s="61"/>
      <c r="X114" s="61"/>
      <c r="Y114" t="s" s="30">
        <v>1018</v>
      </c>
      <c r="Z114" s="62"/>
    </row>
    <row r="115" ht="28" customHeight="1">
      <c r="A115" t="s" s="20">
        <f>"S "&amp;B115</f>
        <v>1019</v>
      </c>
      <c r="B115" s="56">
        <v>112</v>
      </c>
      <c r="C115" s="54">
        <v>1</v>
      </c>
      <c r="D115" t="s" s="34">
        <v>443</v>
      </c>
      <c r="E115" t="s" s="34">
        <v>1020</v>
      </c>
      <c r="F115" s="16"/>
      <c r="G115" s="16"/>
      <c r="H115" s="54">
        <v>1625</v>
      </c>
      <c r="I115" s="54">
        <v>1637</v>
      </c>
      <c r="J115" s="54">
        <v>1</v>
      </c>
      <c r="K115" s="16"/>
      <c r="L115" s="16"/>
      <c r="M115" s="16"/>
      <c r="N115" s="16"/>
      <c r="O115" t="s" s="34">
        <v>1021</v>
      </c>
      <c r="P115" s="16"/>
      <c r="Q115" s="16"/>
      <c r="R115" s="16"/>
      <c r="S115" t="s" s="34">
        <v>456</v>
      </c>
      <c r="T115" t="s" s="34">
        <v>448</v>
      </c>
      <c r="U115" s="54">
        <v>1648</v>
      </c>
      <c r="V115" s="54">
        <v>1648</v>
      </c>
      <c r="W115" t="s" s="34">
        <v>725</v>
      </c>
      <c r="X115" s="16"/>
      <c r="Y115" t="s" s="34">
        <v>1022</v>
      </c>
      <c r="Z115" s="55"/>
    </row>
    <row r="116" ht="28" customHeight="1">
      <c r="A116" t="s" s="20">
        <f>"S "&amp;B116</f>
        <v>1023</v>
      </c>
      <c r="B116" s="57">
        <v>113</v>
      </c>
      <c r="C116" s="52">
        <v>1</v>
      </c>
      <c r="D116" t="s" s="30">
        <v>451</v>
      </c>
      <c r="E116" t="s" s="30">
        <v>1024</v>
      </c>
      <c r="F116" s="32"/>
      <c r="G116" s="32"/>
      <c r="H116" s="52">
        <v>1790</v>
      </c>
      <c r="I116" s="52">
        <v>1843</v>
      </c>
      <c r="J116" s="52">
        <v>13</v>
      </c>
      <c r="K116" t="s" s="30">
        <v>473</v>
      </c>
      <c r="L116" s="32"/>
      <c r="M116" s="32"/>
      <c r="N116" s="32"/>
      <c r="O116" t="s" s="30">
        <v>1025</v>
      </c>
      <c r="P116" t="s" s="30">
        <v>792</v>
      </c>
      <c r="Q116" t="s" s="30">
        <v>606</v>
      </c>
      <c r="R116" t="s" s="30">
        <v>607</v>
      </c>
      <c r="S116" s="32"/>
      <c r="T116" s="32"/>
      <c r="U116" s="32"/>
      <c r="V116" s="32"/>
      <c r="W116" t="s" s="30">
        <v>541</v>
      </c>
      <c r="X116" t="s" s="30">
        <v>1026</v>
      </c>
      <c r="Y116" s="32"/>
      <c r="Z116" s="39"/>
    </row>
    <row r="117" ht="28" customHeight="1">
      <c r="A117" t="s" s="20">
        <f>"S "&amp;B117</f>
        <v>1027</v>
      </c>
      <c r="B117" s="56">
        <v>114</v>
      </c>
      <c r="C117" s="58">
        <v>0</v>
      </c>
      <c r="D117" t="s" s="34">
        <v>576</v>
      </c>
      <c r="E117" t="s" s="34">
        <v>1028</v>
      </c>
      <c r="F117" t="s" s="34">
        <v>1029</v>
      </c>
      <c r="G117" s="16"/>
      <c r="H117" s="16"/>
      <c r="I117" s="16"/>
      <c r="J117" s="16"/>
      <c r="K117" s="16"/>
      <c r="L117" s="16"/>
      <c r="M117" s="16"/>
      <c r="N117" s="16"/>
      <c r="O117" t="s" s="34">
        <v>1030</v>
      </c>
      <c r="P117" s="34"/>
      <c r="Q117" s="34"/>
      <c r="R117" s="34"/>
      <c r="S117" s="34"/>
      <c r="T117" s="34"/>
      <c r="U117" s="59">
        <v>43101</v>
      </c>
      <c r="V117" s="59"/>
      <c r="W117" s="59"/>
      <c r="X117" s="59"/>
      <c r="Y117" t="s" s="34">
        <v>1031</v>
      </c>
      <c r="Z117" s="63"/>
    </row>
    <row r="118" ht="38" customHeight="1">
      <c r="A118" t="s" s="20">
        <f>"S "&amp;B118</f>
        <v>1032</v>
      </c>
      <c r="B118" s="57">
        <v>115</v>
      </c>
      <c r="C118" s="60">
        <v>0</v>
      </c>
      <c r="D118" t="s" s="30">
        <v>443</v>
      </c>
      <c r="E118" t="s" s="30">
        <v>1033</v>
      </c>
      <c r="F118" t="s" s="30">
        <v>1034</v>
      </c>
      <c r="G118" s="32"/>
      <c r="H118" s="32"/>
      <c r="I118" s="32"/>
      <c r="J118" s="52">
        <v>1</v>
      </c>
      <c r="K118" s="32"/>
      <c r="L118" s="32"/>
      <c r="M118" s="32"/>
      <c r="N118" s="32"/>
      <c r="O118" t="s" s="30">
        <v>1035</v>
      </c>
      <c r="P118" s="32"/>
      <c r="Q118" s="32"/>
      <c r="R118" s="32"/>
      <c r="S118" t="s" s="30">
        <v>456</v>
      </c>
      <c r="T118" t="s" s="30">
        <v>448</v>
      </c>
      <c r="U118" s="61">
        <v>28856</v>
      </c>
      <c r="V118" s="61"/>
      <c r="W118" s="61"/>
      <c r="X118" s="61"/>
      <c r="Y118" t="s" s="30">
        <v>1036</v>
      </c>
      <c r="Z118" s="62"/>
    </row>
    <row r="119" ht="68" customHeight="1">
      <c r="A119" t="s" s="20">
        <f>"S "&amp;B119</f>
        <v>1037</v>
      </c>
      <c r="B119" s="56">
        <v>116</v>
      </c>
      <c r="C119" s="58">
        <v>0</v>
      </c>
      <c r="D119" t="s" s="34">
        <v>443</v>
      </c>
      <c r="E119" t="s" s="34">
        <v>1038</v>
      </c>
      <c r="F119" t="s" s="34">
        <v>1039</v>
      </c>
      <c r="G119" s="16"/>
      <c r="H119" s="16"/>
      <c r="I119" s="16"/>
      <c r="J119" s="54">
        <v>1</v>
      </c>
      <c r="K119" s="16"/>
      <c r="L119" s="16"/>
      <c r="M119" s="16"/>
      <c r="N119" s="16"/>
      <c r="O119" t="s" s="34">
        <v>1040</v>
      </c>
      <c r="P119" s="16"/>
      <c r="Q119" s="16"/>
      <c r="R119" s="16"/>
      <c r="S119" t="s" s="34">
        <v>456</v>
      </c>
      <c r="T119" t="s" s="34">
        <v>448</v>
      </c>
      <c r="U119" t="s" s="59">
        <v>509</v>
      </c>
      <c r="V119" s="59"/>
      <c r="W119" s="59"/>
      <c r="X119" s="59"/>
      <c r="Y119" t="s" s="34">
        <v>1041</v>
      </c>
      <c r="Z119" s="63"/>
    </row>
    <row r="120" ht="28" customHeight="1">
      <c r="A120" t="s" s="20">
        <f>"S "&amp;B120</f>
        <v>1042</v>
      </c>
      <c r="B120" s="57">
        <v>117</v>
      </c>
      <c r="C120" s="60">
        <v>0</v>
      </c>
      <c r="D120" t="s" s="30">
        <v>496</v>
      </c>
      <c r="E120" t="s" s="30">
        <v>1043</v>
      </c>
      <c r="F120" t="s" s="30">
        <v>1044</v>
      </c>
      <c r="G120" s="32"/>
      <c r="H120" s="32"/>
      <c r="I120" s="32"/>
      <c r="J120" s="32"/>
      <c r="K120" s="32"/>
      <c r="L120" t="s" s="30">
        <v>1045</v>
      </c>
      <c r="M120" s="52">
        <v>5</v>
      </c>
      <c r="N120" s="66">
        <v>44289</v>
      </c>
      <c r="O120" t="s" s="30">
        <v>1046</v>
      </c>
      <c r="P120" s="32"/>
      <c r="Q120" s="32"/>
      <c r="R120" s="32"/>
      <c r="S120" s="32"/>
      <c r="T120" s="32"/>
      <c r="U120" s="61">
        <v>30317</v>
      </c>
      <c r="V120" s="61"/>
      <c r="W120" s="61"/>
      <c r="X120" s="61"/>
      <c r="Y120" t="s" s="30">
        <v>1047</v>
      </c>
      <c r="Z120" s="39"/>
    </row>
    <row r="121" ht="48" customHeight="1">
      <c r="A121" t="s" s="20">
        <f>"S "&amp;B121</f>
        <v>1048</v>
      </c>
      <c r="B121" s="56">
        <v>118</v>
      </c>
      <c r="C121" s="58">
        <v>0</v>
      </c>
      <c r="D121" t="s" s="34">
        <v>443</v>
      </c>
      <c r="E121" t="s" s="34">
        <v>494</v>
      </c>
      <c r="F121" t="s" s="34">
        <v>1049</v>
      </c>
      <c r="G121" s="16"/>
      <c r="H121" s="16"/>
      <c r="I121" s="16"/>
      <c r="J121" s="54">
        <v>1</v>
      </c>
      <c r="K121" s="16"/>
      <c r="L121" s="16"/>
      <c r="M121" s="16"/>
      <c r="N121" s="16"/>
      <c r="O121" t="s" s="34">
        <v>1050</v>
      </c>
      <c r="P121" s="16"/>
      <c r="Q121" s="16"/>
      <c r="R121" s="16"/>
      <c r="S121" t="s" s="34">
        <v>1051</v>
      </c>
      <c r="T121" t="s" s="34">
        <v>493</v>
      </c>
      <c r="U121" s="59">
        <v>25934</v>
      </c>
      <c r="V121" s="59"/>
      <c r="W121" s="59"/>
      <c r="X121" s="59"/>
      <c r="Y121" t="s" s="34">
        <v>1052</v>
      </c>
      <c r="Z121" s="63"/>
    </row>
    <row r="122" ht="18" customHeight="1">
      <c r="A122" t="s" s="20">
        <f>"S "&amp;B122</f>
        <v>1053</v>
      </c>
      <c r="B122" s="57">
        <v>119</v>
      </c>
      <c r="C122" s="60">
        <v>0</v>
      </c>
      <c r="D122" t="s" s="30">
        <v>443</v>
      </c>
      <c r="E122" t="s" s="30">
        <v>1054</v>
      </c>
      <c r="F122" t="s" s="30">
        <v>1055</v>
      </c>
      <c r="G122" s="32"/>
      <c r="H122" s="32"/>
      <c r="I122" s="32"/>
      <c r="J122" s="52">
        <v>1</v>
      </c>
      <c r="K122" s="32"/>
      <c r="L122" s="32"/>
      <c r="M122" s="32"/>
      <c r="N122" s="32"/>
      <c r="O122" t="s" s="30">
        <v>1056</v>
      </c>
      <c r="P122" s="32"/>
      <c r="Q122" s="32"/>
      <c r="R122" s="32"/>
      <c r="S122" t="s" s="30">
        <v>1057</v>
      </c>
      <c r="T122" t="s" s="30">
        <v>486</v>
      </c>
      <c r="U122" s="61">
        <v>40544</v>
      </c>
      <c r="V122" s="61"/>
      <c r="W122" s="61"/>
      <c r="X122" s="61"/>
      <c r="Y122" t="s" s="30">
        <v>1058</v>
      </c>
      <c r="Z122" s="39"/>
    </row>
    <row r="123" ht="38" customHeight="1">
      <c r="A123" t="s" s="20">
        <f>"S "&amp;B123</f>
        <v>1059</v>
      </c>
      <c r="B123" s="56">
        <v>120</v>
      </c>
      <c r="C123" s="58">
        <v>0</v>
      </c>
      <c r="D123" t="s" s="34">
        <v>496</v>
      </c>
      <c r="E123" t="s" s="34">
        <v>1054</v>
      </c>
      <c r="F123" t="s" s="34">
        <v>1060</v>
      </c>
      <c r="G123" s="16"/>
      <c r="H123" s="16"/>
      <c r="I123" s="16"/>
      <c r="J123" s="16"/>
      <c r="K123" s="16"/>
      <c r="L123" t="s" s="34">
        <v>1061</v>
      </c>
      <c r="M123" s="54">
        <v>246</v>
      </c>
      <c r="N123" s="54">
        <v>4935</v>
      </c>
      <c r="O123" t="s" s="34">
        <v>1062</v>
      </c>
      <c r="P123" s="16"/>
      <c r="Q123" s="16"/>
      <c r="R123" s="16"/>
      <c r="S123" s="16"/>
      <c r="T123" s="16"/>
      <c r="U123" s="59">
        <v>32850</v>
      </c>
      <c r="V123" s="59"/>
      <c r="W123" s="59"/>
      <c r="X123" s="59"/>
      <c r="Y123" t="s" s="34">
        <v>1063</v>
      </c>
      <c r="Z123" s="55"/>
    </row>
    <row r="124" ht="18" customHeight="1">
      <c r="A124" t="s" s="20">
        <f>"S "&amp;B124</f>
        <v>1064</v>
      </c>
      <c r="B124" s="57">
        <v>121</v>
      </c>
      <c r="C124" s="60">
        <v>0</v>
      </c>
      <c r="D124" t="s" s="30">
        <v>443</v>
      </c>
      <c r="E124" t="s" s="30">
        <v>1065</v>
      </c>
      <c r="F124" t="s" s="30">
        <v>1066</v>
      </c>
      <c r="G124" s="32"/>
      <c r="H124" s="32"/>
      <c r="I124" s="32"/>
      <c r="J124" s="52">
        <v>1</v>
      </c>
      <c r="K124" s="32"/>
      <c r="L124" s="32"/>
      <c r="M124" s="32"/>
      <c r="N124" s="32"/>
      <c r="O124" t="s" s="30">
        <v>1067</v>
      </c>
      <c r="P124" s="32"/>
      <c r="Q124" s="32"/>
      <c r="R124" s="32"/>
      <c r="S124" t="s" s="30">
        <v>456</v>
      </c>
      <c r="T124" t="s" s="30">
        <v>448</v>
      </c>
      <c r="U124" s="61">
        <v>24838</v>
      </c>
      <c r="V124" s="61"/>
      <c r="W124" s="61"/>
      <c r="X124" t="s" s="30">
        <v>1068</v>
      </c>
      <c r="Y124" t="s" s="30">
        <v>1069</v>
      </c>
      <c r="Z124" s="39"/>
    </row>
    <row r="125" ht="18" customHeight="1">
      <c r="A125" t="s" s="20">
        <f>"S "&amp;B125</f>
        <v>1070</v>
      </c>
      <c r="B125" s="56">
        <v>122</v>
      </c>
      <c r="C125" s="58">
        <v>0</v>
      </c>
      <c r="D125" t="s" s="34">
        <v>496</v>
      </c>
      <c r="E125" t="s" s="34">
        <v>1071</v>
      </c>
      <c r="F125" t="s" s="34">
        <v>1072</v>
      </c>
      <c r="G125" s="16"/>
      <c r="H125" s="16"/>
      <c r="I125" s="16"/>
      <c r="J125" s="16"/>
      <c r="K125" s="16"/>
      <c r="L125" t="s" s="34">
        <v>1073</v>
      </c>
      <c r="M125" s="54">
        <v>5</v>
      </c>
      <c r="N125" s="54">
        <v>2</v>
      </c>
      <c r="O125" t="s" s="34">
        <v>1074</v>
      </c>
      <c r="P125" s="16"/>
      <c r="Q125" s="16"/>
      <c r="R125" s="16"/>
      <c r="S125" s="16"/>
      <c r="T125" s="16"/>
      <c r="U125" s="59">
        <v>23743</v>
      </c>
      <c r="V125" s="59"/>
      <c r="W125" s="59"/>
      <c r="X125" s="59"/>
      <c r="Y125" t="s" s="34">
        <v>1075</v>
      </c>
      <c r="Z125" s="55"/>
    </row>
    <row r="126" ht="18" customHeight="1">
      <c r="A126" t="s" s="20">
        <f>"S "&amp;B126</f>
        <v>1076</v>
      </c>
      <c r="B126" s="57">
        <v>123</v>
      </c>
      <c r="C126" s="60">
        <v>0</v>
      </c>
      <c r="D126" t="s" s="30">
        <v>443</v>
      </c>
      <c r="E126" t="s" s="30">
        <v>1077</v>
      </c>
      <c r="F126" s="32"/>
      <c r="G126" s="32"/>
      <c r="H126" s="32"/>
      <c r="I126" s="32"/>
      <c r="J126" s="52">
        <v>1</v>
      </c>
      <c r="K126" s="32"/>
      <c r="L126" s="32"/>
      <c r="M126" s="32"/>
      <c r="N126" s="32"/>
      <c r="O126" t="s" s="30">
        <v>1078</v>
      </c>
      <c r="P126" s="32"/>
      <c r="Q126" s="32"/>
      <c r="R126" s="32"/>
      <c r="S126" t="s" s="30">
        <v>469</v>
      </c>
      <c r="T126" t="s" s="30">
        <v>469</v>
      </c>
      <c r="U126" s="61">
        <v>37987</v>
      </c>
      <c r="V126" s="61"/>
      <c r="W126" s="61"/>
      <c r="X126" s="61"/>
      <c r="Y126" t="s" s="30">
        <v>1079</v>
      </c>
      <c r="Z126" s="39"/>
    </row>
    <row r="127" ht="18" customHeight="1">
      <c r="A127" t="s" s="20">
        <f>"S "&amp;B127</f>
        <v>1080</v>
      </c>
      <c r="B127" s="56">
        <v>124</v>
      </c>
      <c r="C127" s="54">
        <v>1</v>
      </c>
      <c r="D127" t="s" s="34">
        <v>451</v>
      </c>
      <c r="E127" t="s" s="34">
        <v>1081</v>
      </c>
      <c r="F127" s="16"/>
      <c r="G127" s="16"/>
      <c r="H127" s="54">
        <v>1525</v>
      </c>
      <c r="I127" s="54">
        <v>1837</v>
      </c>
      <c r="J127" s="54">
        <v>971</v>
      </c>
      <c r="K127" t="s" s="34">
        <v>817</v>
      </c>
      <c r="L127" s="16"/>
      <c r="M127" s="16"/>
      <c r="N127" s="16"/>
      <c r="O127" t="s" s="34">
        <v>1082</v>
      </c>
      <c r="P127" t="s" s="34">
        <v>819</v>
      </c>
      <c r="Q127" t="s" s="34">
        <v>702</v>
      </c>
      <c r="R127" t="s" s="34">
        <v>508</v>
      </c>
      <c r="S127" s="16"/>
      <c r="T127" s="16"/>
      <c r="U127" s="16"/>
      <c r="V127" s="16"/>
      <c r="W127" t="s" s="34">
        <v>820</v>
      </c>
      <c r="X127" t="s" s="34">
        <v>1083</v>
      </c>
      <c r="Y127" s="16"/>
      <c r="Z127" s="55"/>
    </row>
    <row r="128" ht="28" customHeight="1">
      <c r="A128" t="s" s="20">
        <f>"S "&amp;B128</f>
        <v>1084</v>
      </c>
      <c r="B128" s="57">
        <v>125</v>
      </c>
      <c r="C128" s="52">
        <v>1</v>
      </c>
      <c r="D128" t="s" s="30">
        <v>443</v>
      </c>
      <c r="E128" t="s" s="30">
        <v>1085</v>
      </c>
      <c r="F128" s="32"/>
      <c r="G128" s="32"/>
      <c r="H128" t="s" s="30">
        <v>301</v>
      </c>
      <c r="I128" s="32"/>
      <c r="J128" s="52">
        <v>1</v>
      </c>
      <c r="K128" s="32"/>
      <c r="L128" s="32"/>
      <c r="M128" s="32"/>
      <c r="N128" s="32"/>
      <c r="O128" t="s" s="30">
        <v>1086</v>
      </c>
      <c r="P128" s="32"/>
      <c r="Q128" s="32"/>
      <c r="R128" s="32"/>
      <c r="S128" t="s" s="30">
        <v>1087</v>
      </c>
      <c r="T128" t="s" s="30">
        <v>493</v>
      </c>
      <c r="U128" s="52">
        <v>1832</v>
      </c>
      <c r="V128" s="52">
        <v>1832</v>
      </c>
      <c r="W128" t="s" s="30">
        <v>1088</v>
      </c>
      <c r="X128" t="s" s="30">
        <v>1089</v>
      </c>
      <c r="Y128" t="s" s="30">
        <v>1090</v>
      </c>
      <c r="Z128" s="39"/>
    </row>
    <row r="129" ht="18" customHeight="1">
      <c r="A129" t="s" s="20">
        <f>"S "&amp;B129</f>
        <v>1091</v>
      </c>
      <c r="B129" s="56">
        <v>126</v>
      </c>
      <c r="C129" s="58">
        <v>0</v>
      </c>
      <c r="D129" t="s" s="34">
        <v>443</v>
      </c>
      <c r="E129" t="s" s="34">
        <v>1092</v>
      </c>
      <c r="F129" t="s" s="34">
        <v>1093</v>
      </c>
      <c r="G129" s="16"/>
      <c r="H129" s="16"/>
      <c r="I129" s="16"/>
      <c r="J129" s="54">
        <v>1</v>
      </c>
      <c r="K129" s="16"/>
      <c r="L129" s="16"/>
      <c r="M129" s="16"/>
      <c r="N129" s="16"/>
      <c r="O129" t="s" s="34">
        <v>1094</v>
      </c>
      <c r="P129" s="16"/>
      <c r="Q129" s="16"/>
      <c r="R129" s="16"/>
      <c r="S129" t="s" s="34">
        <v>1095</v>
      </c>
      <c r="T129" t="s" s="34">
        <v>486</v>
      </c>
      <c r="U129" s="59">
        <v>42005</v>
      </c>
      <c r="V129" s="59"/>
      <c r="W129" s="59"/>
      <c r="X129" s="59"/>
      <c r="Y129" t="s" s="34">
        <v>1096</v>
      </c>
      <c r="Z129" s="63"/>
    </row>
    <row r="130" ht="18" customHeight="1">
      <c r="A130" t="s" s="20">
        <f>"S "&amp;B130</f>
        <v>1097</v>
      </c>
      <c r="B130" s="57">
        <v>127</v>
      </c>
      <c r="C130" s="52">
        <v>1</v>
      </c>
      <c r="D130" t="s" s="30">
        <v>524</v>
      </c>
      <c r="E130" t="s" s="30">
        <v>1098</v>
      </c>
      <c r="F130" s="32"/>
      <c r="G130" s="32"/>
      <c r="H130" s="52">
        <v>1803</v>
      </c>
      <c r="I130" s="52">
        <v>2021</v>
      </c>
      <c r="J130" s="52">
        <v>693</v>
      </c>
      <c r="K130" s="32"/>
      <c r="L130" s="32"/>
      <c r="M130" s="32"/>
      <c r="N130" s="32"/>
      <c r="O130" t="s" s="30">
        <v>1099</v>
      </c>
      <c r="P130" s="32"/>
      <c r="Q130" s="32"/>
      <c r="R130" s="32"/>
      <c r="S130" t="s" s="30">
        <v>456</v>
      </c>
      <c r="T130" t="s" s="30">
        <v>448</v>
      </c>
      <c r="U130" s="52">
        <v>1803</v>
      </c>
      <c r="V130" s="52">
        <v>2021</v>
      </c>
      <c r="W130" t="s" s="30">
        <v>1100</v>
      </c>
      <c r="X130" s="30"/>
      <c r="Y130" t="s" s="30">
        <v>1101</v>
      </c>
      <c r="Z130" s="39"/>
    </row>
    <row r="131" ht="18" customHeight="1">
      <c r="A131" t="s" s="20">
        <f>"S "&amp;B131</f>
        <v>1102</v>
      </c>
      <c r="B131" s="56">
        <v>128</v>
      </c>
      <c r="C131" s="58">
        <v>0</v>
      </c>
      <c r="D131" t="s" s="34">
        <v>443</v>
      </c>
      <c r="E131" t="s" s="34">
        <v>1103</v>
      </c>
      <c r="F131" t="s" s="34">
        <v>1104</v>
      </c>
      <c r="G131" s="16"/>
      <c r="H131" s="16"/>
      <c r="I131" s="16"/>
      <c r="J131" s="54">
        <v>1</v>
      </c>
      <c r="K131" s="16"/>
      <c r="L131" s="16"/>
      <c r="M131" s="16"/>
      <c r="N131" s="16"/>
      <c r="O131" t="s" s="34">
        <v>1105</v>
      </c>
      <c r="P131" s="16"/>
      <c r="Q131" s="16"/>
      <c r="R131" s="16"/>
      <c r="S131" t="s" s="34">
        <v>456</v>
      </c>
      <c r="T131" t="s" s="34">
        <v>448</v>
      </c>
      <c r="U131" s="59">
        <v>3654</v>
      </c>
      <c r="V131" s="59"/>
      <c r="W131" s="59"/>
      <c r="X131" s="59"/>
      <c r="Y131" t="s" s="34">
        <v>1106</v>
      </c>
      <c r="Z131" s="55"/>
    </row>
    <row r="132" ht="38" customHeight="1">
      <c r="A132" t="s" s="20">
        <f>"S "&amp;B132</f>
        <v>1107</v>
      </c>
      <c r="B132" s="57">
        <v>129</v>
      </c>
      <c r="C132" s="52">
        <v>1</v>
      </c>
      <c r="D132" t="s" s="30">
        <v>443</v>
      </c>
      <c r="E132" t="s" s="30">
        <v>1108</v>
      </c>
      <c r="F132" s="32"/>
      <c r="G132" s="32"/>
      <c r="H132" s="52">
        <v>1642</v>
      </c>
      <c r="I132" s="52">
        <v>1645</v>
      </c>
      <c r="J132" s="52">
        <v>1</v>
      </c>
      <c r="K132" s="32"/>
      <c r="L132" s="32"/>
      <c r="M132" s="32"/>
      <c r="N132" s="32"/>
      <c r="O132" t="s" s="30">
        <v>1109</v>
      </c>
      <c r="P132" s="32"/>
      <c r="Q132" s="32"/>
      <c r="R132" s="32"/>
      <c r="S132" t="s" s="30">
        <v>456</v>
      </c>
      <c r="T132" t="s" s="30">
        <v>448</v>
      </c>
      <c r="U132" s="52">
        <v>1924</v>
      </c>
      <c r="V132" s="52">
        <v>1924</v>
      </c>
      <c r="W132" t="s" s="30">
        <v>1110</v>
      </c>
      <c r="X132" t="s" s="30">
        <v>1111</v>
      </c>
      <c r="Y132" t="s" s="30">
        <v>1112</v>
      </c>
      <c r="Z132" s="39"/>
    </row>
    <row r="133" ht="28" customHeight="1">
      <c r="A133" t="s" s="20">
        <f>"S "&amp;B133</f>
        <v>1113</v>
      </c>
      <c r="B133" s="56">
        <v>130</v>
      </c>
      <c r="C133" s="58">
        <v>0</v>
      </c>
      <c r="D133" t="s" s="34">
        <v>443</v>
      </c>
      <c r="E133" t="s" s="34">
        <v>1114</v>
      </c>
      <c r="F133" t="s" s="34">
        <v>1115</v>
      </c>
      <c r="G133" s="16"/>
      <c r="H133" s="16"/>
      <c r="I133" s="16"/>
      <c r="J133" s="54">
        <v>1</v>
      </c>
      <c r="K133" s="16"/>
      <c r="L133" s="16"/>
      <c r="M133" s="16"/>
      <c r="N133" s="16"/>
      <c r="O133" t="s" s="34">
        <v>1116</v>
      </c>
      <c r="P133" s="16"/>
      <c r="Q133" s="16"/>
      <c r="R133" s="16"/>
      <c r="S133" t="s" s="34">
        <v>1117</v>
      </c>
      <c r="T133" t="s" s="34">
        <v>486</v>
      </c>
      <c r="U133" t="s" s="59">
        <v>1118</v>
      </c>
      <c r="V133" s="59"/>
      <c r="W133" s="59"/>
      <c r="X133" s="59"/>
      <c r="Y133" t="s" s="34">
        <v>1119</v>
      </c>
      <c r="Z133" s="55"/>
    </row>
    <row r="134" ht="28" customHeight="1">
      <c r="A134" t="s" s="20">
        <f>"S "&amp;B134</f>
        <v>1120</v>
      </c>
      <c r="B134" s="57">
        <v>131</v>
      </c>
      <c r="C134" s="52">
        <v>1</v>
      </c>
      <c r="D134" t="s" s="30">
        <v>524</v>
      </c>
      <c r="E134" t="s" s="30">
        <v>1121</v>
      </c>
      <c r="F134" s="32"/>
      <c r="G134" s="32"/>
      <c r="H134" s="52">
        <v>1715</v>
      </c>
      <c r="I134" s="52">
        <v>2021</v>
      </c>
      <c r="J134" t="s" s="30">
        <v>301</v>
      </c>
      <c r="K134" s="32"/>
      <c r="L134" s="32"/>
      <c r="M134" s="32"/>
      <c r="N134" s="32"/>
      <c r="O134" t="s" s="30">
        <v>1122</v>
      </c>
      <c r="P134" s="32"/>
      <c r="Q134" s="32"/>
      <c r="R134" s="32"/>
      <c r="S134" t="s" s="30">
        <v>456</v>
      </c>
      <c r="T134" t="s" s="30">
        <v>448</v>
      </c>
      <c r="U134" s="52">
        <v>1715</v>
      </c>
      <c r="V134" s="52">
        <v>2021</v>
      </c>
      <c r="W134" t="s" s="30">
        <v>844</v>
      </c>
      <c r="X134" t="s" s="30">
        <v>1123</v>
      </c>
      <c r="Y134" t="s" s="30">
        <v>846</v>
      </c>
      <c r="Z134" s="39"/>
    </row>
    <row r="135" ht="48" customHeight="1">
      <c r="A135" t="s" s="20">
        <f>"S "&amp;B135</f>
        <v>1124</v>
      </c>
      <c r="B135" s="56">
        <v>132</v>
      </c>
      <c r="C135" s="54">
        <v>1</v>
      </c>
      <c r="D135" t="s" s="34">
        <v>443</v>
      </c>
      <c r="E135" t="s" s="34">
        <v>1125</v>
      </c>
      <c r="F135" s="16"/>
      <c r="G135" s="16"/>
      <c r="H135" t="s" s="34">
        <v>301</v>
      </c>
      <c r="I135" s="16"/>
      <c r="J135" s="54">
        <v>1</v>
      </c>
      <c r="K135" s="16"/>
      <c r="L135" s="16"/>
      <c r="M135" s="16"/>
      <c r="N135" s="16"/>
      <c r="O135" t="s" s="34">
        <v>1126</v>
      </c>
      <c r="P135" s="16"/>
      <c r="Q135" s="16"/>
      <c r="R135" s="16"/>
      <c r="S135" t="s" s="34">
        <v>456</v>
      </c>
      <c r="T135" t="s" s="34">
        <v>448</v>
      </c>
      <c r="U135" t="s" s="59">
        <v>1127</v>
      </c>
      <c r="V135" t="s" s="59">
        <v>1127</v>
      </c>
      <c r="W135" s="16"/>
      <c r="X135" s="16"/>
      <c r="Y135" t="s" s="34">
        <v>1128</v>
      </c>
      <c r="Z135" s="55"/>
    </row>
    <row r="136" ht="28" customHeight="1">
      <c r="A136" t="s" s="20">
        <f>"S "&amp;B136</f>
        <v>1129</v>
      </c>
      <c r="B136" s="57">
        <v>133</v>
      </c>
      <c r="C136" s="52">
        <v>1</v>
      </c>
      <c r="D136" t="s" s="30">
        <v>443</v>
      </c>
      <c r="E136" t="s" s="30">
        <v>1130</v>
      </c>
      <c r="F136" s="32"/>
      <c r="G136" s="32"/>
      <c r="H136" s="52">
        <v>1492</v>
      </c>
      <c r="I136" t="s" s="30">
        <v>301</v>
      </c>
      <c r="J136" s="52">
        <v>4</v>
      </c>
      <c r="K136" s="32"/>
      <c r="L136" s="32"/>
      <c r="M136" s="32"/>
      <c r="N136" s="32"/>
      <c r="O136" t="s" s="30">
        <v>1131</v>
      </c>
      <c r="P136" s="32"/>
      <c r="Q136" s="32"/>
      <c r="R136" s="32"/>
      <c r="S136" t="s" s="30">
        <v>507</v>
      </c>
      <c r="T136" t="s" s="30">
        <v>508</v>
      </c>
      <c r="U136" s="52">
        <v>1601</v>
      </c>
      <c r="V136" s="52">
        <v>1615</v>
      </c>
      <c r="W136" s="32"/>
      <c r="X136" t="s" s="30">
        <v>1132</v>
      </c>
      <c r="Y136" t="s" s="30">
        <v>1133</v>
      </c>
      <c r="Z136" s="39"/>
    </row>
    <row r="137" ht="38" customHeight="1">
      <c r="A137" t="s" s="20">
        <f>"S "&amp;B137</f>
        <v>1134</v>
      </c>
      <c r="B137" s="56">
        <v>134</v>
      </c>
      <c r="C137" s="58">
        <v>0</v>
      </c>
      <c r="D137" t="s" s="34">
        <v>496</v>
      </c>
      <c r="E137" t="s" s="34">
        <v>1135</v>
      </c>
      <c r="F137" t="s" s="34">
        <v>1136</v>
      </c>
      <c r="G137" s="16"/>
      <c r="H137" s="16"/>
      <c r="I137" s="16"/>
      <c r="J137" s="16"/>
      <c r="K137" s="16"/>
      <c r="L137" t="s" s="34">
        <v>1137</v>
      </c>
      <c r="M137" s="54">
        <v>58</v>
      </c>
      <c r="N137" s="54">
        <v>1</v>
      </c>
      <c r="O137" t="s" s="34">
        <v>1138</v>
      </c>
      <c r="P137" s="16"/>
      <c r="Q137" s="16"/>
      <c r="R137" s="16"/>
      <c r="S137" s="16"/>
      <c r="T137" s="16"/>
      <c r="U137" s="59">
        <v>42767</v>
      </c>
      <c r="V137" s="59"/>
      <c r="W137" s="59"/>
      <c r="X137" s="59"/>
      <c r="Y137" t="s" s="34">
        <v>1139</v>
      </c>
      <c r="Z137" s="55"/>
    </row>
    <row r="138" ht="38" customHeight="1">
      <c r="A138" t="s" s="64">
        <f>"S "&amp;B138</f>
        <v>1140</v>
      </c>
      <c r="B138" s="57">
        <v>135</v>
      </c>
      <c r="C138" s="52">
        <v>1</v>
      </c>
      <c r="D138" t="s" s="30">
        <v>443</v>
      </c>
      <c r="E138" t="s" s="30">
        <v>1141</v>
      </c>
      <c r="F138" s="32"/>
      <c r="G138" s="32"/>
      <c r="H138" s="52">
        <v>1638</v>
      </c>
      <c r="I138" s="52">
        <v>1830</v>
      </c>
      <c r="J138" s="52">
        <v>5</v>
      </c>
      <c r="K138" s="32"/>
      <c r="L138" s="32"/>
      <c r="M138" s="32"/>
      <c r="N138" s="32"/>
      <c r="O138" t="s" s="30">
        <v>1142</v>
      </c>
      <c r="P138" s="32"/>
      <c r="Q138" s="32"/>
      <c r="R138" s="32"/>
      <c r="S138" t="s" s="30">
        <v>607</v>
      </c>
      <c r="T138" t="s" s="30">
        <v>607</v>
      </c>
      <c r="U138" s="52">
        <v>1826</v>
      </c>
      <c r="V138" s="52">
        <v>1830</v>
      </c>
      <c r="W138" t="s" s="30">
        <v>541</v>
      </c>
      <c r="X138" t="s" s="30">
        <v>1143</v>
      </c>
      <c r="Y138" s="32"/>
      <c r="Z138" s="39"/>
    </row>
    <row r="139" ht="28" customHeight="1">
      <c r="A139" t="s" s="65">
        <f>"S "&amp;B139</f>
        <v>1144</v>
      </c>
      <c r="B139" s="56">
        <v>136</v>
      </c>
      <c r="C139" s="54">
        <v>1</v>
      </c>
      <c r="D139" t="s" s="34">
        <v>443</v>
      </c>
      <c r="E139" t="s" s="34">
        <v>1145</v>
      </c>
      <c r="F139" s="16"/>
      <c r="G139" s="16"/>
      <c r="H139" s="54">
        <v>1739</v>
      </c>
      <c r="I139" s="54">
        <v>1741</v>
      </c>
      <c r="J139" s="54">
        <v>1</v>
      </c>
      <c r="K139" s="16"/>
      <c r="L139" s="16"/>
      <c r="M139" s="16"/>
      <c r="N139" s="16"/>
      <c r="O139" t="s" s="34">
        <v>1146</v>
      </c>
      <c r="P139" s="16"/>
      <c r="Q139" s="16"/>
      <c r="R139" s="16"/>
      <c r="S139" t="s" s="34">
        <v>456</v>
      </c>
      <c r="T139" t="s" s="34">
        <v>448</v>
      </c>
      <c r="U139" t="s" s="59">
        <v>1147</v>
      </c>
      <c r="V139" t="s" s="59">
        <v>1147</v>
      </c>
      <c r="W139" s="16"/>
      <c r="X139" t="s" s="34">
        <v>1148</v>
      </c>
      <c r="Y139" t="s" s="34">
        <v>1149</v>
      </c>
      <c r="Z139" s="55"/>
    </row>
    <row r="140" ht="28" customHeight="1">
      <c r="A140" t="s" s="20">
        <f>"S "&amp;B140</f>
        <v>1150</v>
      </c>
      <c r="B140" s="57">
        <v>137</v>
      </c>
      <c r="C140" s="60">
        <v>0</v>
      </c>
      <c r="D140" t="s" s="30">
        <v>496</v>
      </c>
      <c r="E140" t="s" s="30">
        <v>1151</v>
      </c>
      <c r="F140" t="s" s="30">
        <v>1152</v>
      </c>
      <c r="G140" s="32"/>
      <c r="H140" s="32"/>
      <c r="I140" s="32"/>
      <c r="J140" s="32"/>
      <c r="K140" s="32"/>
      <c r="L140" t="s" s="30">
        <v>616</v>
      </c>
      <c r="M140" s="52">
        <v>9</v>
      </c>
      <c r="N140" s="52">
        <v>3</v>
      </c>
      <c r="O140" t="s" s="30">
        <v>1153</v>
      </c>
      <c r="P140" s="32"/>
      <c r="Q140" s="32"/>
      <c r="R140" s="32"/>
      <c r="S140" s="32"/>
      <c r="T140" s="32"/>
      <c r="U140" s="61">
        <v>10594</v>
      </c>
      <c r="V140" s="61"/>
      <c r="W140" s="61"/>
      <c r="X140" s="61"/>
      <c r="Y140" t="s" s="30">
        <v>1154</v>
      </c>
      <c r="Z140" s="39"/>
    </row>
    <row r="141" ht="18" customHeight="1">
      <c r="A141" t="s" s="20">
        <f>"S "&amp;B141</f>
        <v>1155</v>
      </c>
      <c r="B141" s="56">
        <v>138</v>
      </c>
      <c r="C141" s="54">
        <v>1</v>
      </c>
      <c r="D141" t="s" s="34">
        <v>451</v>
      </c>
      <c r="E141" t="s" s="34">
        <v>1156</v>
      </c>
      <c r="F141" s="16"/>
      <c r="G141" s="16"/>
      <c r="H141" s="54">
        <v>1492</v>
      </c>
      <c r="I141" s="54">
        <v>1870</v>
      </c>
      <c r="J141" s="54">
        <v>3169</v>
      </c>
      <c r="K141" t="s" s="34">
        <v>817</v>
      </c>
      <c r="L141" s="16"/>
      <c r="M141" s="16"/>
      <c r="N141" s="16"/>
      <c r="O141" t="s" s="34">
        <v>1157</v>
      </c>
      <c r="P141" t="s" s="34">
        <v>819</v>
      </c>
      <c r="Q141" t="s" s="34">
        <v>702</v>
      </c>
      <c r="R141" t="s" s="34">
        <v>508</v>
      </c>
      <c r="S141" s="16"/>
      <c r="T141" s="16"/>
      <c r="U141" s="16"/>
      <c r="V141" s="16"/>
      <c r="W141" t="s" s="34">
        <v>820</v>
      </c>
      <c r="X141" s="16"/>
      <c r="Y141" s="16"/>
      <c r="Z141" s="55"/>
    </row>
    <row r="142" ht="38" customHeight="1">
      <c r="A142" t="s" s="64">
        <f>"S "&amp;B142</f>
        <v>1158</v>
      </c>
      <c r="B142" s="57">
        <v>139</v>
      </c>
      <c r="C142" s="52">
        <v>1</v>
      </c>
      <c r="D142" t="s" s="30">
        <v>443</v>
      </c>
      <c r="E142" t="s" s="30">
        <v>1159</v>
      </c>
      <c r="F142" s="32"/>
      <c r="G142" s="32"/>
      <c r="H142" s="52">
        <v>1681</v>
      </c>
      <c r="I142" s="52">
        <v>1788</v>
      </c>
      <c r="J142" s="52">
        <v>7</v>
      </c>
      <c r="K142" s="32"/>
      <c r="L142" s="32"/>
      <c r="M142" s="32"/>
      <c r="N142" s="32"/>
      <c r="O142" t="s" s="30">
        <v>1160</v>
      </c>
      <c r="P142" s="32"/>
      <c r="Q142" s="32"/>
      <c r="R142" s="32"/>
      <c r="S142" t="s" s="30">
        <v>636</v>
      </c>
      <c r="T142" t="s" s="30">
        <v>637</v>
      </c>
      <c r="U142" s="52">
        <v>1738</v>
      </c>
      <c r="V142" s="52">
        <v>1790</v>
      </c>
      <c r="W142" s="32"/>
      <c r="X142" t="s" s="30">
        <v>1161</v>
      </c>
      <c r="Y142" s="32"/>
      <c r="Z142" s="39"/>
    </row>
    <row r="143" ht="38" customHeight="1">
      <c r="A143" t="s" s="67">
        <f>"S "&amp;B143</f>
        <v>1162</v>
      </c>
      <c r="B143" s="56">
        <v>140</v>
      </c>
      <c r="C143" s="54">
        <v>1</v>
      </c>
      <c r="D143" t="s" s="34">
        <v>524</v>
      </c>
      <c r="E143" t="s" s="34">
        <v>1163</v>
      </c>
      <c r="F143" s="16"/>
      <c r="G143" s="16"/>
      <c r="H143" s="54">
        <v>1794</v>
      </c>
      <c r="I143" s="54">
        <v>2021</v>
      </c>
      <c r="J143" s="16"/>
      <c r="K143" s="16"/>
      <c r="L143" s="16"/>
      <c r="M143" s="16"/>
      <c r="N143" s="16"/>
      <c r="O143" t="s" s="34">
        <v>605</v>
      </c>
      <c r="P143" s="16"/>
      <c r="Q143" s="16"/>
      <c r="R143" s="16"/>
      <c r="S143" t="s" s="34">
        <v>636</v>
      </c>
      <c r="T143" t="s" s="34">
        <v>637</v>
      </c>
      <c r="U143" s="16"/>
      <c r="V143" s="16"/>
      <c r="W143" s="16"/>
      <c r="X143" t="s" s="34">
        <v>1164</v>
      </c>
      <c r="Y143" s="16"/>
      <c r="Z143" s="55"/>
    </row>
    <row r="144" ht="18" customHeight="1">
      <c r="A144" t="s" s="65">
        <f>"S "&amp;B144</f>
        <v>1165</v>
      </c>
      <c r="B144" s="57">
        <v>141</v>
      </c>
      <c r="C144" s="52">
        <v>1</v>
      </c>
      <c r="D144" t="s" s="30">
        <v>443</v>
      </c>
      <c r="E144" t="s" s="30">
        <v>1166</v>
      </c>
      <c r="F144" s="32"/>
      <c r="G144" s="32"/>
      <c r="H144" s="52">
        <v>1638</v>
      </c>
      <c r="I144" s="52">
        <v>1772</v>
      </c>
      <c r="J144" s="52">
        <v>1</v>
      </c>
      <c r="K144" s="32"/>
      <c r="L144" s="32"/>
      <c r="M144" s="32"/>
      <c r="N144" s="32"/>
      <c r="O144" t="s" s="30">
        <v>1167</v>
      </c>
      <c r="P144" s="32"/>
      <c r="Q144" s="32"/>
      <c r="R144" s="32"/>
      <c r="S144" t="s" s="30">
        <v>1117</v>
      </c>
      <c r="T144" t="s" s="30">
        <v>486</v>
      </c>
      <c r="U144" s="52">
        <v>1923</v>
      </c>
      <c r="V144" s="52">
        <v>1923</v>
      </c>
      <c r="W144" s="32"/>
      <c r="X144" t="s" s="30">
        <v>1168</v>
      </c>
      <c r="Y144" t="s" s="30">
        <v>1169</v>
      </c>
      <c r="Z144" s="39"/>
    </row>
    <row r="145" ht="28" customHeight="1">
      <c r="A145" t="s" s="20">
        <f>"S "&amp;B145</f>
        <v>1170</v>
      </c>
      <c r="B145" s="56">
        <v>142</v>
      </c>
      <c r="C145" s="54">
        <v>1</v>
      </c>
      <c r="D145" t="s" s="34">
        <v>443</v>
      </c>
      <c r="E145" t="s" s="34">
        <v>1171</v>
      </c>
      <c r="F145" s="16"/>
      <c r="G145" s="16"/>
      <c r="H145" t="s" s="34">
        <v>301</v>
      </c>
      <c r="I145" s="16"/>
      <c r="J145" s="54">
        <v>1</v>
      </c>
      <c r="K145" s="16"/>
      <c r="L145" s="16"/>
      <c r="M145" s="16"/>
      <c r="N145" s="16"/>
      <c r="O145" t="s" s="34">
        <v>1172</v>
      </c>
      <c r="P145" s="16"/>
      <c r="Q145" s="16"/>
      <c r="R145" s="16"/>
      <c r="S145" t="s" s="34">
        <v>1173</v>
      </c>
      <c r="T145" t="s" s="34">
        <v>486</v>
      </c>
      <c r="U145" s="54">
        <v>1843</v>
      </c>
      <c r="V145" s="54">
        <v>1843</v>
      </c>
      <c r="W145" s="16"/>
      <c r="X145" s="16"/>
      <c r="Y145" t="s" s="34">
        <v>1174</v>
      </c>
      <c r="Z145" s="55"/>
    </row>
    <row r="146" ht="28" customHeight="1">
      <c r="A146" t="s" s="20">
        <f>"S "&amp;B146</f>
        <v>1175</v>
      </c>
      <c r="B146" s="57">
        <v>143</v>
      </c>
      <c r="C146" s="60">
        <v>0</v>
      </c>
      <c r="D146" t="s" s="30">
        <v>443</v>
      </c>
      <c r="E146" t="s" s="30">
        <v>1176</v>
      </c>
      <c r="F146" t="s" s="30">
        <v>1177</v>
      </c>
      <c r="G146" s="32"/>
      <c r="H146" s="32"/>
      <c r="I146" s="32"/>
      <c r="J146" s="52">
        <v>1</v>
      </c>
      <c r="K146" s="32"/>
      <c r="L146" s="32"/>
      <c r="M146" s="32"/>
      <c r="N146" s="32"/>
      <c r="O146" t="s" s="30">
        <v>1178</v>
      </c>
      <c r="P146" s="32"/>
      <c r="Q146" s="32"/>
      <c r="R146" s="32"/>
      <c r="S146" t="s" s="30">
        <v>1179</v>
      </c>
      <c r="T146" t="s" s="30">
        <v>486</v>
      </c>
      <c r="U146" s="61">
        <v>40179</v>
      </c>
      <c r="V146" s="61"/>
      <c r="W146" s="61"/>
      <c r="X146" s="61"/>
      <c r="Y146" t="s" s="30">
        <v>1180</v>
      </c>
      <c r="Z146" s="62"/>
    </row>
    <row r="147" ht="108" customHeight="1">
      <c r="A147" t="s" s="20">
        <f>"S "&amp;B147</f>
        <v>1181</v>
      </c>
      <c r="B147" s="56">
        <v>144</v>
      </c>
      <c r="C147" s="54">
        <v>1</v>
      </c>
      <c r="D147" t="s" s="34">
        <v>443</v>
      </c>
      <c r="E147" t="s" s="34">
        <v>1182</v>
      </c>
      <c r="F147" s="16"/>
      <c r="G147" s="16"/>
      <c r="H147" t="s" s="34">
        <v>301</v>
      </c>
      <c r="I147" s="16"/>
      <c r="J147" s="54">
        <v>1</v>
      </c>
      <c r="K147" s="16"/>
      <c r="L147" s="16"/>
      <c r="M147" s="16"/>
      <c r="N147" s="16"/>
      <c r="O147" t="s" s="34">
        <v>1183</v>
      </c>
      <c r="P147" s="16"/>
      <c r="Q147" s="16"/>
      <c r="R147" s="16"/>
      <c r="S147" t="s" s="34">
        <v>456</v>
      </c>
      <c r="T147" t="s" s="34">
        <v>448</v>
      </c>
      <c r="U147" s="54">
        <v>1775</v>
      </c>
      <c r="V147" s="54">
        <v>1775</v>
      </c>
      <c r="W147" s="16"/>
      <c r="X147" s="16"/>
      <c r="Y147" t="s" s="34">
        <v>1184</v>
      </c>
      <c r="Z147" s="55"/>
    </row>
    <row r="148" ht="38" customHeight="1">
      <c r="A148" t="s" s="20">
        <f>"S "&amp;B148</f>
        <v>1185</v>
      </c>
      <c r="B148" s="57">
        <v>145</v>
      </c>
      <c r="C148" s="52">
        <v>1</v>
      </c>
      <c r="D148" t="s" s="30">
        <v>443</v>
      </c>
      <c r="E148" t="s" s="30">
        <v>1186</v>
      </c>
      <c r="F148" s="32"/>
      <c r="G148" s="32"/>
      <c r="H148" s="52">
        <v>1629</v>
      </c>
      <c r="I148" s="52">
        <v>1724</v>
      </c>
      <c r="J148" s="52">
        <v>2</v>
      </c>
      <c r="K148" s="32"/>
      <c r="L148" s="32"/>
      <c r="M148" s="32"/>
      <c r="N148" s="32"/>
      <c r="O148" t="s" s="30">
        <v>1187</v>
      </c>
      <c r="P148" s="32"/>
      <c r="Q148" s="32"/>
      <c r="R148" s="32"/>
      <c r="S148" t="s" s="30">
        <v>456</v>
      </c>
      <c r="T148" t="s" s="30">
        <v>448</v>
      </c>
      <c r="U148" s="52">
        <v>1724</v>
      </c>
      <c r="V148" s="52">
        <v>1724</v>
      </c>
      <c r="W148" s="32"/>
      <c r="X148" t="s" s="30">
        <v>1188</v>
      </c>
      <c r="Y148" t="s" s="30">
        <v>1189</v>
      </c>
      <c r="Z148" s="39"/>
    </row>
    <row r="149" ht="38" customHeight="1">
      <c r="A149" t="s" s="20">
        <f>"S "&amp;B149</f>
        <v>1190</v>
      </c>
      <c r="B149" s="56">
        <v>146</v>
      </c>
      <c r="C149" s="58">
        <v>0</v>
      </c>
      <c r="D149" t="s" s="34">
        <v>443</v>
      </c>
      <c r="E149" t="s" s="34">
        <v>713</v>
      </c>
      <c r="F149" t="s" s="34">
        <v>1191</v>
      </c>
      <c r="G149" s="16"/>
      <c r="H149" s="16"/>
      <c r="I149" s="16"/>
      <c r="J149" s="54">
        <v>1</v>
      </c>
      <c r="K149" s="16"/>
      <c r="L149" s="16"/>
      <c r="M149" s="16"/>
      <c r="N149" s="16"/>
      <c r="O149" t="s" s="34">
        <v>1192</v>
      </c>
      <c r="P149" s="16"/>
      <c r="Q149" s="16"/>
      <c r="R149" s="16"/>
      <c r="S149" t="s" s="34">
        <v>1193</v>
      </c>
      <c r="T149" t="s" s="34">
        <v>486</v>
      </c>
      <c r="U149" s="59">
        <v>32509</v>
      </c>
      <c r="V149" s="59"/>
      <c r="W149" s="59"/>
      <c r="X149" s="59"/>
      <c r="Y149" t="s" s="34">
        <v>1194</v>
      </c>
      <c r="Z149" s="55"/>
    </row>
    <row r="150" ht="18" customHeight="1">
      <c r="A150" t="s" s="20">
        <f>"S "&amp;B150</f>
        <v>1195</v>
      </c>
      <c r="B150" s="57">
        <v>147</v>
      </c>
      <c r="C150" s="60">
        <v>0</v>
      </c>
      <c r="D150" t="s" s="30">
        <v>443</v>
      </c>
      <c r="E150" t="s" s="30">
        <v>1196</v>
      </c>
      <c r="F150" t="s" s="30">
        <v>1191</v>
      </c>
      <c r="G150" s="32"/>
      <c r="H150" s="32"/>
      <c r="I150" s="32"/>
      <c r="J150" s="52">
        <v>1</v>
      </c>
      <c r="K150" s="32"/>
      <c r="L150" s="32"/>
      <c r="M150" s="32"/>
      <c r="N150" s="32"/>
      <c r="O150" t="s" s="30">
        <v>1197</v>
      </c>
      <c r="P150" s="32"/>
      <c r="Q150" s="32"/>
      <c r="R150" s="32"/>
      <c r="S150" t="s" s="30">
        <v>1198</v>
      </c>
      <c r="T150" t="s" s="30">
        <v>486</v>
      </c>
      <c r="U150" s="61">
        <v>35796</v>
      </c>
      <c r="V150" s="61"/>
      <c r="W150" s="61"/>
      <c r="X150" s="61"/>
      <c r="Y150" t="s" s="30">
        <v>1199</v>
      </c>
      <c r="Z150" s="39"/>
    </row>
    <row r="151" ht="28" customHeight="1">
      <c r="A151" t="s" s="20">
        <f>"S "&amp;B151</f>
        <v>1200</v>
      </c>
      <c r="B151" s="56">
        <v>148</v>
      </c>
      <c r="C151" s="54">
        <v>1</v>
      </c>
      <c r="D151" t="s" s="34">
        <v>443</v>
      </c>
      <c r="E151" t="s" s="34">
        <v>1201</v>
      </c>
      <c r="F151" s="16"/>
      <c r="G151" s="16"/>
      <c r="H151" s="54">
        <v>1654</v>
      </c>
      <c r="I151" s="54">
        <v>1656</v>
      </c>
      <c r="J151" s="54">
        <v>1</v>
      </c>
      <c r="K151" s="16"/>
      <c r="L151" s="16"/>
      <c r="M151" s="16"/>
      <c r="N151" s="16"/>
      <c r="O151" t="s" s="34">
        <v>1202</v>
      </c>
      <c r="P151" s="16"/>
      <c r="Q151" s="16"/>
      <c r="R151" s="16"/>
      <c r="S151" t="s" s="34">
        <v>1203</v>
      </c>
      <c r="T151" t="s" s="34">
        <v>486</v>
      </c>
      <c r="U151" s="54">
        <v>1977</v>
      </c>
      <c r="V151" s="54">
        <v>1977</v>
      </c>
      <c r="W151" t="s" s="34">
        <v>713</v>
      </c>
      <c r="X151" t="s" s="34">
        <v>1204</v>
      </c>
      <c r="Y151" t="s" s="34">
        <v>1205</v>
      </c>
      <c r="Z151" s="55"/>
    </row>
    <row r="152" ht="28" customHeight="1">
      <c r="A152" t="s" s="20">
        <f>"S "&amp;B152</f>
        <v>1206</v>
      </c>
      <c r="B152" s="57">
        <v>149</v>
      </c>
      <c r="C152" s="60">
        <v>0</v>
      </c>
      <c r="D152" t="s" s="30">
        <v>496</v>
      </c>
      <c r="E152" t="s" s="30">
        <v>1207</v>
      </c>
      <c r="F152" t="s" s="30">
        <v>1208</v>
      </c>
      <c r="G152" s="32"/>
      <c r="H152" s="32"/>
      <c r="I152" s="32"/>
      <c r="J152" s="32"/>
      <c r="K152" s="32"/>
      <c r="L152" t="s" s="30">
        <v>1209</v>
      </c>
      <c r="M152" s="52">
        <v>12</v>
      </c>
      <c r="N152" s="52">
        <v>1</v>
      </c>
      <c r="O152" t="s" s="30">
        <v>1210</v>
      </c>
      <c r="P152" s="32"/>
      <c r="Q152" s="32"/>
      <c r="R152" s="32"/>
      <c r="S152" s="32"/>
      <c r="T152" s="32"/>
      <c r="U152" s="61">
        <v>29221</v>
      </c>
      <c r="V152" s="61"/>
      <c r="W152" s="61"/>
      <c r="X152" s="61"/>
      <c r="Y152" t="s" s="30">
        <v>1211</v>
      </c>
      <c r="Z152" s="39"/>
    </row>
    <row r="153" ht="28" customHeight="1">
      <c r="A153" t="s" s="20">
        <f>"S "&amp;B153</f>
        <v>1212</v>
      </c>
      <c r="B153" s="56">
        <v>150</v>
      </c>
      <c r="C153" s="58">
        <v>0</v>
      </c>
      <c r="D153" t="s" s="34">
        <v>443</v>
      </c>
      <c r="E153" t="s" s="34">
        <v>1213</v>
      </c>
      <c r="F153" t="s" s="34">
        <v>1214</v>
      </c>
      <c r="G153" s="16"/>
      <c r="H153" s="16"/>
      <c r="I153" s="16"/>
      <c r="J153" s="54">
        <v>1</v>
      </c>
      <c r="K153" s="16"/>
      <c r="L153" s="16"/>
      <c r="M153" s="16"/>
      <c r="N153" s="16"/>
      <c r="O153" t="s" s="34">
        <v>1215</v>
      </c>
      <c r="P153" s="16"/>
      <c r="Q153" s="16"/>
      <c r="R153" s="16"/>
      <c r="S153" t="s" s="34">
        <v>469</v>
      </c>
      <c r="T153" t="s" s="34">
        <v>469</v>
      </c>
      <c r="U153" t="s" s="59">
        <v>1216</v>
      </c>
      <c r="V153" s="59"/>
      <c r="W153" s="59"/>
      <c r="X153" s="59"/>
      <c r="Y153" t="s" s="34">
        <v>1217</v>
      </c>
      <c r="Z153" s="63"/>
    </row>
    <row r="154" ht="38" customHeight="1">
      <c r="A154" t="s" s="20">
        <f>"S "&amp;B154</f>
        <v>1218</v>
      </c>
      <c r="B154" s="57">
        <v>151</v>
      </c>
      <c r="C154" s="52">
        <v>1</v>
      </c>
      <c r="D154" t="s" s="30">
        <v>443</v>
      </c>
      <c r="E154" t="s" s="30">
        <v>1219</v>
      </c>
      <c r="F154" s="32"/>
      <c r="G154" s="32"/>
      <c r="H154" s="52">
        <v>1775</v>
      </c>
      <c r="I154" s="52">
        <v>1781</v>
      </c>
      <c r="J154" s="52">
        <v>2</v>
      </c>
      <c r="K154" s="32"/>
      <c r="L154" s="32"/>
      <c r="M154" s="32"/>
      <c r="N154" s="32"/>
      <c r="O154" t="s" s="30">
        <v>1220</v>
      </c>
      <c r="P154" s="32"/>
      <c r="Q154" s="32"/>
      <c r="R154" s="32"/>
      <c r="S154" t="s" s="30">
        <v>1117</v>
      </c>
      <c r="T154" t="s" s="30">
        <v>486</v>
      </c>
      <c r="U154" s="52">
        <v>1884</v>
      </c>
      <c r="V154" s="52">
        <v>1885</v>
      </c>
      <c r="W154" s="32"/>
      <c r="X154" t="s" s="30">
        <v>1221</v>
      </c>
      <c r="Y154" t="s" s="30">
        <v>1222</v>
      </c>
      <c r="Z154" s="39"/>
    </row>
    <row r="155" ht="28" customHeight="1">
      <c r="A155" t="s" s="20">
        <f>"S "&amp;B155</f>
        <v>1223</v>
      </c>
      <c r="B155" s="56">
        <v>152</v>
      </c>
      <c r="C155" s="54">
        <v>1</v>
      </c>
      <c r="D155" t="s" s="34">
        <v>443</v>
      </c>
      <c r="E155" t="s" s="34">
        <v>1224</v>
      </c>
      <c r="F155" s="16"/>
      <c r="G155" s="16"/>
      <c r="H155" t="s" s="34">
        <v>301</v>
      </c>
      <c r="I155" s="16"/>
      <c r="J155" s="54">
        <v>1</v>
      </c>
      <c r="K155" s="16"/>
      <c r="L155" s="16"/>
      <c r="M155" s="16"/>
      <c r="N155" s="16"/>
      <c r="O155" t="s" s="34">
        <v>1225</v>
      </c>
      <c r="P155" s="16"/>
      <c r="Q155" s="16"/>
      <c r="R155" s="16"/>
      <c r="S155" t="s" s="34">
        <v>588</v>
      </c>
      <c r="T155" t="s" s="34">
        <v>493</v>
      </c>
      <c r="U155" s="54">
        <v>1908</v>
      </c>
      <c r="V155" s="54">
        <v>1908</v>
      </c>
      <c r="W155" t="s" s="34">
        <v>494</v>
      </c>
      <c r="X155" s="16"/>
      <c r="Y155" t="s" s="34">
        <v>1226</v>
      </c>
      <c r="Z155" s="55"/>
    </row>
    <row r="156" ht="38" customHeight="1">
      <c r="A156" t="s" s="20">
        <f>"S "&amp;B156</f>
        <v>1227</v>
      </c>
      <c r="B156" s="57">
        <v>153</v>
      </c>
      <c r="C156" s="52">
        <v>1</v>
      </c>
      <c r="D156" t="s" s="30">
        <v>443</v>
      </c>
      <c r="E156" t="s" s="30">
        <v>1228</v>
      </c>
      <c r="F156" s="32"/>
      <c r="G156" s="32"/>
      <c r="H156" t="s" s="30">
        <v>301</v>
      </c>
      <c r="I156" s="32"/>
      <c r="J156" s="52">
        <v>1</v>
      </c>
      <c r="K156" s="32"/>
      <c r="L156" s="32"/>
      <c r="M156" s="32"/>
      <c r="N156" s="32"/>
      <c r="O156" t="s" s="30">
        <v>1229</v>
      </c>
      <c r="P156" s="32"/>
      <c r="Q156" s="32"/>
      <c r="R156" s="32"/>
      <c r="S156" t="s" s="30">
        <v>456</v>
      </c>
      <c r="T156" t="s" s="30">
        <v>448</v>
      </c>
      <c r="U156" s="52">
        <v>1726</v>
      </c>
      <c r="V156" s="52">
        <v>1726</v>
      </c>
      <c r="W156" s="32"/>
      <c r="X156" t="s" s="30">
        <v>1230</v>
      </c>
      <c r="Y156" t="s" s="30">
        <v>1231</v>
      </c>
      <c r="Z156" s="39"/>
    </row>
    <row r="157" ht="28" customHeight="1">
      <c r="A157" t="s" s="20">
        <f>"S "&amp;B157</f>
        <v>1232</v>
      </c>
      <c r="B157" s="56">
        <v>154</v>
      </c>
      <c r="C157" s="54">
        <v>1</v>
      </c>
      <c r="D157" t="s" s="34">
        <v>443</v>
      </c>
      <c r="E157" t="s" s="34">
        <v>1233</v>
      </c>
      <c r="F157" s="16"/>
      <c r="G157" s="16"/>
      <c r="H157" s="54">
        <v>1486</v>
      </c>
      <c r="I157" s="54">
        <v>1853</v>
      </c>
      <c r="J157" s="54">
        <v>30000</v>
      </c>
      <c r="K157" t="s" s="34">
        <v>1234</v>
      </c>
      <c r="L157" s="16"/>
      <c r="M157" s="16"/>
      <c r="N157" s="16"/>
      <c r="O157" t="s" s="34">
        <v>1235</v>
      </c>
      <c r="P157" t="s" s="34">
        <v>1236</v>
      </c>
      <c r="Q157" t="s" s="34">
        <v>492</v>
      </c>
      <c r="R157" t="s" s="34">
        <v>493</v>
      </c>
      <c r="S157" s="16"/>
      <c r="T157" s="16"/>
      <c r="U157" s="16"/>
      <c r="V157" s="16"/>
      <c r="W157" t="s" s="34">
        <v>494</v>
      </c>
      <c r="X157" t="s" s="34">
        <v>1237</v>
      </c>
      <c r="Y157" s="16"/>
      <c r="Z157" s="55"/>
    </row>
    <row r="158" ht="18" customHeight="1">
      <c r="A158" t="s" s="20">
        <f>"S "&amp;B158</f>
        <v>1238</v>
      </c>
      <c r="B158" s="57">
        <v>155</v>
      </c>
      <c r="C158" s="60">
        <v>0</v>
      </c>
      <c r="D158" t="s" s="30">
        <v>443</v>
      </c>
      <c r="E158" t="s" s="30">
        <v>1239</v>
      </c>
      <c r="F158" t="s" s="30">
        <v>1240</v>
      </c>
      <c r="G158" s="32"/>
      <c r="H158" s="32"/>
      <c r="I158" s="32"/>
      <c r="J158" s="52">
        <v>1</v>
      </c>
      <c r="K158" s="32"/>
      <c r="L158" s="32"/>
      <c r="M158" s="32"/>
      <c r="N158" s="32"/>
      <c r="O158" t="s" s="30">
        <v>1241</v>
      </c>
      <c r="P158" s="32"/>
      <c r="Q158" s="32"/>
      <c r="R158" s="32"/>
      <c r="S158" t="s" s="30">
        <v>447</v>
      </c>
      <c r="T158" t="s" s="30">
        <v>448</v>
      </c>
      <c r="U158" s="61">
        <v>33970</v>
      </c>
      <c r="V158" s="61"/>
      <c r="W158" s="61"/>
      <c r="X158" s="61"/>
      <c r="Y158" t="s" s="30">
        <v>1242</v>
      </c>
      <c r="Z158" s="62"/>
    </row>
    <row r="159" ht="18" customHeight="1">
      <c r="A159" t="s" s="20">
        <f>"S "&amp;B159</f>
        <v>1243</v>
      </c>
      <c r="B159" s="56">
        <v>156</v>
      </c>
      <c r="C159" s="58">
        <v>0</v>
      </c>
      <c r="D159" t="s" s="34">
        <v>496</v>
      </c>
      <c r="E159" t="s" s="34">
        <v>1244</v>
      </c>
      <c r="F159" t="s" s="34">
        <v>1240</v>
      </c>
      <c r="G159" s="16"/>
      <c r="H159" s="16"/>
      <c r="I159" s="16"/>
      <c r="J159" s="16"/>
      <c r="K159" s="16"/>
      <c r="L159" t="s" s="34">
        <v>1245</v>
      </c>
      <c r="M159" s="54">
        <v>9</v>
      </c>
      <c r="N159" s="54">
        <v>2</v>
      </c>
      <c r="O159" t="s" s="34">
        <v>1246</v>
      </c>
      <c r="P159" s="16"/>
      <c r="Q159" s="16"/>
      <c r="R159" s="16"/>
      <c r="S159" s="16"/>
      <c r="T159" s="16"/>
      <c r="U159" s="59">
        <v>40544</v>
      </c>
      <c r="V159" s="59"/>
      <c r="W159" s="59"/>
      <c r="X159" s="59"/>
      <c r="Y159" t="s" s="34">
        <v>1247</v>
      </c>
      <c r="Z159" s="55"/>
    </row>
    <row r="160" ht="38" customHeight="1">
      <c r="A160" t="s" s="64">
        <f>"S "&amp;B160</f>
        <v>1248</v>
      </c>
      <c r="B160" s="57">
        <v>157</v>
      </c>
      <c r="C160" s="52">
        <v>1</v>
      </c>
      <c r="D160" t="s" s="30">
        <v>443</v>
      </c>
      <c r="E160" t="s" s="30">
        <v>1249</v>
      </c>
      <c r="F160" s="32"/>
      <c r="G160" s="32"/>
      <c r="H160" t="s" s="30">
        <v>301</v>
      </c>
      <c r="I160" s="32"/>
      <c r="J160" s="52">
        <v>6</v>
      </c>
      <c r="K160" s="32"/>
      <c r="L160" s="32"/>
      <c r="M160" s="32"/>
      <c r="N160" s="32"/>
      <c r="O160" t="s" s="30">
        <v>1250</v>
      </c>
      <c r="P160" s="32"/>
      <c r="Q160" s="32"/>
      <c r="R160" s="32"/>
      <c r="S160" t="s" s="30">
        <v>781</v>
      </c>
      <c r="T160" t="s" s="30">
        <v>532</v>
      </c>
      <c r="U160" s="52">
        <v>1722</v>
      </c>
      <c r="V160" s="52">
        <v>1722</v>
      </c>
      <c r="W160" t="s" s="30">
        <v>1251</v>
      </c>
      <c r="X160" t="s" s="30">
        <v>1252</v>
      </c>
      <c r="Y160" t="s" s="30">
        <v>1253</v>
      </c>
      <c r="Z160" s="39"/>
    </row>
    <row r="161" ht="88" customHeight="1">
      <c r="A161" t="s" s="65">
        <f>"S "&amp;B161</f>
        <v>1254</v>
      </c>
      <c r="B161" s="56">
        <v>158</v>
      </c>
      <c r="C161" s="54">
        <v>1</v>
      </c>
      <c r="D161" t="s" s="34">
        <v>443</v>
      </c>
      <c r="E161" t="s" s="34">
        <v>1255</v>
      </c>
      <c r="F161" s="16"/>
      <c r="G161" s="16"/>
      <c r="H161" s="54">
        <v>1624</v>
      </c>
      <c r="I161" s="54">
        <v>1636</v>
      </c>
      <c r="J161" s="54">
        <v>1</v>
      </c>
      <c r="K161" s="16"/>
      <c r="L161" s="16"/>
      <c r="M161" s="16"/>
      <c r="N161" s="16"/>
      <c r="O161" t="s" s="34">
        <v>1256</v>
      </c>
      <c r="P161" s="16"/>
      <c r="Q161" s="16"/>
      <c r="R161" s="16"/>
      <c r="S161" t="s" s="34">
        <v>1257</v>
      </c>
      <c r="T161" t="s" s="34">
        <v>493</v>
      </c>
      <c r="U161" s="54">
        <v>1644</v>
      </c>
      <c r="V161" s="54">
        <v>1644</v>
      </c>
      <c r="W161" t="s" s="34">
        <v>494</v>
      </c>
      <c r="X161" t="s" s="34">
        <v>1258</v>
      </c>
      <c r="Y161" t="s" s="34">
        <v>1259</v>
      </c>
      <c r="Z161" s="55"/>
    </row>
    <row r="162" ht="48" customHeight="1">
      <c r="A162" t="s" s="20">
        <f>"S "&amp;B162</f>
        <v>1260</v>
      </c>
      <c r="B162" s="57">
        <v>159</v>
      </c>
      <c r="C162" s="52">
        <v>1</v>
      </c>
      <c r="D162" t="s" s="30">
        <v>443</v>
      </c>
      <c r="E162" t="s" s="30">
        <v>1255</v>
      </c>
      <c r="F162" s="32"/>
      <c r="G162" s="32"/>
      <c r="H162" t="s" s="30">
        <v>301</v>
      </c>
      <c r="I162" s="32"/>
      <c r="J162" s="52">
        <v>1</v>
      </c>
      <c r="K162" s="32"/>
      <c r="L162" s="32"/>
      <c r="M162" s="32"/>
      <c r="N162" s="32"/>
      <c r="O162" t="s" s="30">
        <v>1261</v>
      </c>
      <c r="P162" s="32"/>
      <c r="Q162" s="32"/>
      <c r="R162" s="32"/>
      <c r="S162" t="s" s="30">
        <v>1257</v>
      </c>
      <c r="T162" t="s" s="30">
        <v>493</v>
      </c>
      <c r="U162" s="52">
        <v>1625</v>
      </c>
      <c r="V162" s="52">
        <v>1625</v>
      </c>
      <c r="W162" s="32"/>
      <c r="X162" s="32"/>
      <c r="Y162" t="s" s="30">
        <v>1262</v>
      </c>
      <c r="Z162" s="39"/>
    </row>
    <row r="163" ht="18" customHeight="1">
      <c r="A163" t="s" s="20">
        <f>"S "&amp;B163</f>
        <v>1263</v>
      </c>
      <c r="B163" s="56">
        <v>160</v>
      </c>
      <c r="C163" s="58">
        <v>0</v>
      </c>
      <c r="D163" t="s" s="34">
        <v>443</v>
      </c>
      <c r="E163" t="s" s="34">
        <v>1264</v>
      </c>
      <c r="F163" t="s" s="34">
        <v>1265</v>
      </c>
      <c r="G163" s="16"/>
      <c r="H163" s="16"/>
      <c r="I163" s="16"/>
      <c r="J163" s="54">
        <v>1</v>
      </c>
      <c r="K163" s="16"/>
      <c r="L163" s="16"/>
      <c r="M163" s="16"/>
      <c r="N163" s="16"/>
      <c r="O163" t="s" s="34">
        <v>1266</v>
      </c>
      <c r="P163" s="16"/>
      <c r="Q163" s="16"/>
      <c r="R163" s="16"/>
      <c r="S163" t="s" s="34">
        <v>1117</v>
      </c>
      <c r="T163" t="s" s="34">
        <v>486</v>
      </c>
      <c r="U163" s="59">
        <v>35796</v>
      </c>
      <c r="V163" s="59"/>
      <c r="W163" s="59"/>
      <c r="X163" s="59"/>
      <c r="Y163" t="s" s="34">
        <v>1267</v>
      </c>
      <c r="Z163" s="55"/>
    </row>
    <row r="164" ht="28" customHeight="1">
      <c r="A164" t="s" s="20">
        <f>"S "&amp;B164</f>
        <v>1268</v>
      </c>
      <c r="B164" s="57">
        <v>161</v>
      </c>
      <c r="C164" s="60">
        <v>0</v>
      </c>
      <c r="D164" t="s" s="30">
        <v>496</v>
      </c>
      <c r="E164" t="s" s="30">
        <v>1269</v>
      </c>
      <c r="F164" t="s" s="30">
        <v>1270</v>
      </c>
      <c r="G164" s="32"/>
      <c r="H164" s="32"/>
      <c r="I164" s="32"/>
      <c r="J164" s="32"/>
      <c r="K164" s="32"/>
      <c r="L164" t="s" s="30">
        <v>1271</v>
      </c>
      <c r="M164" s="52">
        <v>54</v>
      </c>
      <c r="N164" s="52">
        <v>202</v>
      </c>
      <c r="O164" t="s" s="30">
        <v>1272</v>
      </c>
      <c r="P164" s="32"/>
      <c r="Q164" s="32"/>
      <c r="R164" s="32"/>
      <c r="S164" s="32"/>
      <c r="T164" s="32"/>
      <c r="U164" s="61">
        <v>34335</v>
      </c>
      <c r="V164" s="61"/>
      <c r="W164" s="61"/>
      <c r="X164" s="61"/>
      <c r="Y164" t="s" s="30">
        <v>1273</v>
      </c>
      <c r="Z164" s="39"/>
    </row>
    <row r="165" ht="38" customHeight="1">
      <c r="A165" t="s" s="64">
        <f>"S "&amp;B165</f>
        <v>1274</v>
      </c>
      <c r="B165" s="56">
        <v>162</v>
      </c>
      <c r="C165" s="54">
        <v>1</v>
      </c>
      <c r="D165" t="s" s="34">
        <v>443</v>
      </c>
      <c r="E165" t="s" s="34">
        <v>1275</v>
      </c>
      <c r="F165" s="16"/>
      <c r="G165" s="16"/>
      <c r="H165" t="s" s="34">
        <v>301</v>
      </c>
      <c r="I165" s="16"/>
      <c r="J165" t="s" s="34">
        <v>301</v>
      </c>
      <c r="K165" s="16"/>
      <c r="L165" s="16"/>
      <c r="M165" s="16"/>
      <c r="N165" s="16"/>
      <c r="O165" t="s" s="34">
        <v>1276</v>
      </c>
      <c r="P165" s="16"/>
      <c r="Q165" s="16"/>
      <c r="R165" s="16"/>
      <c r="S165" t="s" s="34">
        <v>1277</v>
      </c>
      <c r="T165" t="s" s="34">
        <v>476</v>
      </c>
      <c r="U165" s="54">
        <v>1841</v>
      </c>
      <c r="V165" s="54">
        <v>1842</v>
      </c>
      <c r="W165" s="16"/>
      <c r="X165" t="s" s="34">
        <v>1278</v>
      </c>
      <c r="Y165" t="s" s="34">
        <v>301</v>
      </c>
      <c r="Z165" s="55"/>
    </row>
    <row r="166" ht="18" customHeight="1">
      <c r="A166" t="s" s="65">
        <f>"S "&amp;B166</f>
        <v>1279</v>
      </c>
      <c r="B166" s="57">
        <v>163</v>
      </c>
      <c r="C166" s="60">
        <v>0</v>
      </c>
      <c r="D166" t="s" s="30">
        <v>443</v>
      </c>
      <c r="E166" t="s" s="30">
        <v>1280</v>
      </c>
      <c r="F166" t="s" s="30">
        <v>1281</v>
      </c>
      <c r="G166" s="32"/>
      <c r="H166" s="32"/>
      <c r="I166" s="32"/>
      <c r="J166" s="52">
        <v>1</v>
      </c>
      <c r="K166" s="32"/>
      <c r="L166" s="32"/>
      <c r="M166" s="32"/>
      <c r="N166" s="32"/>
      <c r="O166" t="s" s="30">
        <v>1282</v>
      </c>
      <c r="P166" s="32"/>
      <c r="Q166" s="32"/>
      <c r="R166" s="32"/>
      <c r="S166" t="s" s="30">
        <v>447</v>
      </c>
      <c r="T166" t="s" s="30">
        <v>486</v>
      </c>
      <c r="U166" s="61">
        <v>39814</v>
      </c>
      <c r="V166" s="61"/>
      <c r="W166" s="61"/>
      <c r="X166" s="61"/>
      <c r="Y166" t="s" s="30">
        <v>1283</v>
      </c>
      <c r="Z166" s="39"/>
    </row>
    <row r="167" ht="28" customHeight="1">
      <c r="A167" t="s" s="20">
        <f>"S "&amp;B167</f>
        <v>1284</v>
      </c>
      <c r="B167" s="56">
        <v>164</v>
      </c>
      <c r="C167" s="54">
        <v>1</v>
      </c>
      <c r="D167" t="s" s="34">
        <v>451</v>
      </c>
      <c r="E167" t="s" s="34">
        <v>1285</v>
      </c>
      <c r="F167" s="16"/>
      <c r="G167" s="16"/>
      <c r="H167" s="54">
        <v>1765</v>
      </c>
      <c r="I167" s="54">
        <v>1810</v>
      </c>
      <c r="J167" s="54">
        <v>1</v>
      </c>
      <c r="K167" t="s" s="34">
        <v>473</v>
      </c>
      <c r="L167" s="16"/>
      <c r="M167" s="16"/>
      <c r="N167" s="16"/>
      <c r="O167" t="s" s="34">
        <v>1286</v>
      </c>
      <c r="P167" t="s" s="34">
        <v>792</v>
      </c>
      <c r="Q167" t="s" s="34">
        <v>606</v>
      </c>
      <c r="R167" t="s" s="34">
        <v>607</v>
      </c>
      <c r="S167" s="16"/>
      <c r="T167" s="16"/>
      <c r="U167" s="16"/>
      <c r="V167" s="16"/>
      <c r="W167" t="s" s="34">
        <v>541</v>
      </c>
      <c r="X167" s="16"/>
      <c r="Y167" s="16"/>
      <c r="Z167" s="55"/>
    </row>
    <row r="168" ht="28" customHeight="1">
      <c r="A168" t="s" s="64">
        <f>"S "&amp;B168</f>
        <v>1287</v>
      </c>
      <c r="B168" s="57">
        <v>165</v>
      </c>
      <c r="C168" s="52">
        <v>1</v>
      </c>
      <c r="D168" t="s" s="30">
        <v>443</v>
      </c>
      <c r="E168" t="s" s="30">
        <v>1288</v>
      </c>
      <c r="F168" s="32"/>
      <c r="G168" s="32"/>
      <c r="H168" s="52">
        <v>1765</v>
      </c>
      <c r="I168" s="52">
        <v>1857</v>
      </c>
      <c r="J168" s="52">
        <v>1</v>
      </c>
      <c r="K168" s="32"/>
      <c r="L168" s="32"/>
      <c r="M168" s="32"/>
      <c r="N168" s="32"/>
      <c r="O168" t="s" s="30">
        <v>1289</v>
      </c>
      <c r="P168" s="32"/>
      <c r="Q168" s="32"/>
      <c r="R168" s="32"/>
      <c r="S168" t="s" s="30">
        <v>607</v>
      </c>
      <c r="T168" t="s" s="30">
        <v>607</v>
      </c>
      <c r="U168" s="52">
        <v>1857</v>
      </c>
      <c r="V168" s="52">
        <v>1857</v>
      </c>
      <c r="W168" t="s" s="30">
        <v>541</v>
      </c>
      <c r="X168" s="32"/>
      <c r="Y168" s="32"/>
      <c r="Z168" s="39"/>
    </row>
    <row r="169" ht="18" customHeight="1">
      <c r="A169" t="s" s="65">
        <f>"S "&amp;B169</f>
        <v>1290</v>
      </c>
      <c r="B169" s="56">
        <v>166</v>
      </c>
      <c r="C169" s="54">
        <v>1</v>
      </c>
      <c r="D169" t="s" s="34">
        <v>443</v>
      </c>
      <c r="E169" t="s" s="34">
        <v>1291</v>
      </c>
      <c r="F169" s="16"/>
      <c r="G169" s="16"/>
      <c r="H169" t="s" s="34">
        <v>301</v>
      </c>
      <c r="I169" s="54">
        <v>1881</v>
      </c>
      <c r="J169" s="54">
        <v>1</v>
      </c>
      <c r="K169" s="16"/>
      <c r="L169" s="16"/>
      <c r="M169" s="16"/>
      <c r="N169" s="16"/>
      <c r="O169" t="s" s="34">
        <v>1292</v>
      </c>
      <c r="P169" s="16"/>
      <c r="Q169" s="16"/>
      <c r="R169" s="16"/>
      <c r="S169" t="s" s="34">
        <v>301</v>
      </c>
      <c r="T169" s="16"/>
      <c r="U169" t="s" s="59">
        <v>567</v>
      </c>
      <c r="V169" s="54">
        <v>1882</v>
      </c>
      <c r="W169" t="s" s="34">
        <v>1293</v>
      </c>
      <c r="X169" s="34"/>
      <c r="Y169" s="16"/>
      <c r="Z169" s="55"/>
    </row>
    <row r="170" ht="28" customHeight="1">
      <c r="A170" t="s" s="20">
        <f>"S "&amp;B170</f>
        <v>1294</v>
      </c>
      <c r="B170" s="57">
        <v>167</v>
      </c>
      <c r="C170" s="60">
        <v>0</v>
      </c>
      <c r="D170" t="s" s="30">
        <v>496</v>
      </c>
      <c r="E170" t="s" s="30">
        <v>1295</v>
      </c>
      <c r="F170" t="s" s="30">
        <v>1296</v>
      </c>
      <c r="G170" s="32"/>
      <c r="H170" s="32"/>
      <c r="I170" s="32"/>
      <c r="J170" s="32"/>
      <c r="K170" s="32"/>
      <c r="L170" t="s" s="30">
        <v>1297</v>
      </c>
      <c r="M170" s="52">
        <v>115</v>
      </c>
      <c r="N170" s="52">
        <v>6</v>
      </c>
      <c r="O170" t="s" s="30">
        <v>1298</v>
      </c>
      <c r="P170" s="32"/>
      <c r="Q170" s="32"/>
      <c r="R170" s="32"/>
      <c r="S170" s="32"/>
      <c r="T170" s="32"/>
      <c r="U170" s="61">
        <v>39083</v>
      </c>
      <c r="V170" s="61"/>
      <c r="W170" s="61"/>
      <c r="X170" s="61"/>
      <c r="Y170" t="s" s="30">
        <v>301</v>
      </c>
      <c r="Z170" s="39"/>
    </row>
    <row r="171" ht="28" customHeight="1">
      <c r="A171" t="s" s="20">
        <f>"S "&amp;B171</f>
        <v>1299</v>
      </c>
      <c r="B171" s="56">
        <v>168</v>
      </c>
      <c r="C171" s="54">
        <v>1</v>
      </c>
      <c r="D171" t="s" s="34">
        <v>451</v>
      </c>
      <c r="E171" t="s" s="34">
        <v>1300</v>
      </c>
      <c r="F171" s="16"/>
      <c r="G171" s="16"/>
      <c r="H171" s="54">
        <v>1655</v>
      </c>
      <c r="I171" s="54">
        <v>2017</v>
      </c>
      <c r="J171" s="54">
        <v>2521</v>
      </c>
      <c r="K171" t="s" s="34">
        <v>453</v>
      </c>
      <c r="L171" s="16"/>
      <c r="M171" s="16"/>
      <c r="N171" s="16"/>
      <c r="O171" t="s" s="34">
        <v>1301</v>
      </c>
      <c r="P171" t="s" s="34">
        <v>1302</v>
      </c>
      <c r="Q171" t="s" s="34">
        <v>636</v>
      </c>
      <c r="R171" t="s" s="34">
        <v>637</v>
      </c>
      <c r="S171" s="16"/>
      <c r="T171" s="16"/>
      <c r="U171" s="16"/>
      <c r="V171" s="16"/>
      <c r="W171" t="s" s="34">
        <v>1303</v>
      </c>
      <c r="X171" t="s" s="34">
        <v>1304</v>
      </c>
      <c r="Y171" s="16"/>
      <c r="Z171" s="55"/>
    </row>
    <row r="172" ht="28" customHeight="1">
      <c r="A172" t="s" s="20">
        <f>"S "&amp;B172</f>
        <v>1305</v>
      </c>
      <c r="B172" s="57">
        <v>169</v>
      </c>
      <c r="C172" s="52">
        <v>1</v>
      </c>
      <c r="D172" t="s" s="30">
        <v>451</v>
      </c>
      <c r="E172" t="s" s="30">
        <v>1306</v>
      </c>
      <c r="F172" s="32"/>
      <c r="G172" s="32"/>
      <c r="H172" s="52">
        <v>1830</v>
      </c>
      <c r="I172" s="52">
        <v>1843</v>
      </c>
      <c r="J172" s="52">
        <v>2</v>
      </c>
      <c r="K172" t="s" s="30">
        <v>473</v>
      </c>
      <c r="L172" s="32"/>
      <c r="M172" s="32"/>
      <c r="N172" s="32"/>
      <c r="O172" t="s" s="30">
        <v>1307</v>
      </c>
      <c r="P172" t="s" s="30">
        <v>792</v>
      </c>
      <c r="Q172" t="s" s="30">
        <v>606</v>
      </c>
      <c r="R172" t="s" s="30">
        <v>607</v>
      </c>
      <c r="S172" s="32"/>
      <c r="T172" s="32"/>
      <c r="U172" s="32"/>
      <c r="V172" s="32"/>
      <c r="W172" t="s" s="30">
        <v>793</v>
      </c>
      <c r="X172" s="32"/>
      <c r="Y172" s="32"/>
      <c r="Z172" s="39"/>
    </row>
    <row r="173" ht="28" customHeight="1">
      <c r="A173" t="s" s="20">
        <f>"S "&amp;B173</f>
        <v>1308</v>
      </c>
      <c r="B173" s="56">
        <v>170</v>
      </c>
      <c r="C173" s="54">
        <v>1</v>
      </c>
      <c r="D173" t="s" s="34">
        <v>443</v>
      </c>
      <c r="E173" t="s" s="34">
        <v>1309</v>
      </c>
      <c r="F173" s="16"/>
      <c r="G173" s="16"/>
      <c r="H173" s="54">
        <v>1814</v>
      </c>
      <c r="I173" s="54">
        <v>1824</v>
      </c>
      <c r="J173" s="54">
        <v>1</v>
      </c>
      <c r="K173" s="16"/>
      <c r="L173" s="16"/>
      <c r="M173" s="16"/>
      <c r="N173" s="16"/>
      <c r="O173" t="s" s="34">
        <v>1310</v>
      </c>
      <c r="P173" s="16"/>
      <c r="Q173" s="16"/>
      <c r="R173" s="16"/>
      <c r="S173" t="s" s="34">
        <v>456</v>
      </c>
      <c r="T173" t="s" s="34">
        <v>448</v>
      </c>
      <c r="U173" t="s" s="59">
        <v>1311</v>
      </c>
      <c r="V173" s="54">
        <v>1824</v>
      </c>
      <c r="W173" t="s" s="34">
        <v>1312</v>
      </c>
      <c r="X173" t="s" s="34">
        <v>1313</v>
      </c>
      <c r="Y173" t="s" s="34">
        <v>1314</v>
      </c>
      <c r="Z173" s="55"/>
    </row>
    <row r="174" ht="28" customHeight="1">
      <c r="A174" t="s" s="20">
        <f>"S "&amp;B174</f>
        <v>1315</v>
      </c>
      <c r="B174" s="57">
        <v>171</v>
      </c>
      <c r="C174" s="52">
        <v>1</v>
      </c>
      <c r="D174" t="s" s="30">
        <v>443</v>
      </c>
      <c r="E174" t="s" s="30">
        <v>1316</v>
      </c>
      <c r="F174" s="32"/>
      <c r="G174" s="32"/>
      <c r="H174" s="52">
        <v>1725</v>
      </c>
      <c r="I174" s="52">
        <v>1729</v>
      </c>
      <c r="J174" s="52">
        <v>1</v>
      </c>
      <c r="K174" s="32"/>
      <c r="L174" s="32"/>
      <c r="M174" s="32"/>
      <c r="N174" s="32"/>
      <c r="O174" t="s" s="30">
        <v>1317</v>
      </c>
      <c r="P174" s="32"/>
      <c r="Q174" s="32"/>
      <c r="R174" s="32"/>
      <c r="S174" t="s" s="30">
        <v>456</v>
      </c>
      <c r="T174" t="s" s="30">
        <v>448</v>
      </c>
      <c r="U174" t="s" s="61">
        <v>1318</v>
      </c>
      <c r="V174" s="52">
        <v>1729</v>
      </c>
      <c r="W174" t="s" s="30">
        <v>797</v>
      </c>
      <c r="X174" t="s" s="30">
        <v>1319</v>
      </c>
      <c r="Y174" t="s" s="30">
        <v>1320</v>
      </c>
      <c r="Z174" s="39"/>
    </row>
    <row r="175" ht="58" customHeight="1">
      <c r="A175" t="s" s="20">
        <f>"S "&amp;B175</f>
        <v>1321</v>
      </c>
      <c r="B175" s="56">
        <v>172</v>
      </c>
      <c r="C175" s="54">
        <v>1</v>
      </c>
      <c r="D175" t="s" s="34">
        <v>443</v>
      </c>
      <c r="E175" t="s" s="34">
        <v>1322</v>
      </c>
      <c r="F175" s="16"/>
      <c r="G175" s="16"/>
      <c r="H175" t="s" s="34">
        <v>301</v>
      </c>
      <c r="I175" s="16"/>
      <c r="J175" s="54">
        <v>1</v>
      </c>
      <c r="K175" s="16"/>
      <c r="L175" s="16"/>
      <c r="M175" s="16"/>
      <c r="N175" s="16"/>
      <c r="O175" t="s" s="34">
        <v>1323</v>
      </c>
      <c r="P175" s="16"/>
      <c r="Q175" s="16"/>
      <c r="R175" s="16"/>
      <c r="S175" t="s" s="34">
        <v>456</v>
      </c>
      <c r="T175" t="s" s="34">
        <v>448</v>
      </c>
      <c r="U175" t="s" s="59">
        <v>1324</v>
      </c>
      <c r="V175" s="54">
        <v>1725</v>
      </c>
      <c r="W175" t="s" s="34">
        <v>797</v>
      </c>
      <c r="X175" t="s" s="34">
        <v>1325</v>
      </c>
      <c r="Y175" t="s" s="34">
        <v>1326</v>
      </c>
      <c r="Z175" s="55"/>
    </row>
    <row r="176" ht="48" customHeight="1">
      <c r="A176" t="s" s="20">
        <f>"S "&amp;B176</f>
        <v>1327</v>
      </c>
      <c r="B176" s="57">
        <v>173</v>
      </c>
      <c r="C176" s="52">
        <v>1</v>
      </c>
      <c r="D176" t="s" s="30">
        <v>443</v>
      </c>
      <c r="E176" t="s" s="30">
        <v>1328</v>
      </c>
      <c r="F176" s="32"/>
      <c r="G176" s="32"/>
      <c r="H176" t="s" s="30">
        <v>301</v>
      </c>
      <c r="I176" s="32"/>
      <c r="J176" s="52">
        <v>1</v>
      </c>
      <c r="K176" s="32"/>
      <c r="L176" s="32"/>
      <c r="M176" s="32"/>
      <c r="N176" s="32"/>
      <c r="O176" t="s" s="30">
        <v>1329</v>
      </c>
      <c r="P176" s="32"/>
      <c r="Q176" s="32"/>
      <c r="R176" s="32"/>
      <c r="S176" t="s" s="30">
        <v>456</v>
      </c>
      <c r="T176" t="s" s="30">
        <v>448</v>
      </c>
      <c r="U176" t="s" s="61">
        <v>1330</v>
      </c>
      <c r="V176" s="52">
        <v>1643</v>
      </c>
      <c r="W176" t="s" s="30">
        <v>1331</v>
      </c>
      <c r="X176" s="32"/>
      <c r="Y176" t="s" s="30">
        <v>1332</v>
      </c>
      <c r="Z176" s="39"/>
    </row>
    <row r="177" ht="68" customHeight="1">
      <c r="A177" t="s" s="20">
        <f>"S "&amp;B177</f>
        <v>1333</v>
      </c>
      <c r="B177" s="56">
        <v>174</v>
      </c>
      <c r="C177" s="54">
        <v>1</v>
      </c>
      <c r="D177" t="s" s="34">
        <v>443</v>
      </c>
      <c r="E177" t="s" s="34">
        <v>1334</v>
      </c>
      <c r="F177" s="16"/>
      <c r="G177" s="16"/>
      <c r="H177" t="s" s="34">
        <v>301</v>
      </c>
      <c r="I177" s="16"/>
      <c r="J177" s="54">
        <v>3</v>
      </c>
      <c r="K177" s="16"/>
      <c r="L177" s="16"/>
      <c r="M177" s="16"/>
      <c r="N177" s="16"/>
      <c r="O177" t="s" s="34">
        <v>1335</v>
      </c>
      <c r="P177" s="16"/>
      <c r="Q177" s="16"/>
      <c r="R177" s="16"/>
      <c r="S177" t="s" s="34">
        <v>456</v>
      </c>
      <c r="T177" t="s" s="34">
        <v>448</v>
      </c>
      <c r="U177" t="s" s="59">
        <v>1336</v>
      </c>
      <c r="V177" s="54">
        <v>1762</v>
      </c>
      <c r="W177" t="s" s="34">
        <v>797</v>
      </c>
      <c r="X177" t="s" s="34">
        <v>1337</v>
      </c>
      <c r="Y177" t="s" s="34">
        <v>1338</v>
      </c>
      <c r="Z177" s="55"/>
    </row>
    <row r="178" ht="68" customHeight="1">
      <c r="A178" t="s" s="20">
        <f>"S "&amp;B178</f>
        <v>1339</v>
      </c>
      <c r="B178" s="57">
        <v>175</v>
      </c>
      <c r="C178" s="52">
        <v>1</v>
      </c>
      <c r="D178" t="s" s="30">
        <v>443</v>
      </c>
      <c r="E178" t="s" s="30">
        <v>1340</v>
      </c>
      <c r="F178" s="32"/>
      <c r="G178" s="32"/>
      <c r="H178" s="52">
        <v>1763</v>
      </c>
      <c r="I178" s="52">
        <v>1779</v>
      </c>
      <c r="J178" s="52">
        <v>1</v>
      </c>
      <c r="K178" s="32"/>
      <c r="L178" s="32"/>
      <c r="M178" s="32"/>
      <c r="N178" s="32"/>
      <c r="O178" t="s" s="30">
        <v>1341</v>
      </c>
      <c r="P178" s="32"/>
      <c r="Q178" s="32"/>
      <c r="R178" s="32"/>
      <c r="S178" t="s" s="30">
        <v>456</v>
      </c>
      <c r="T178" t="s" s="30">
        <v>448</v>
      </c>
      <c r="U178" t="s" s="61">
        <v>1342</v>
      </c>
      <c r="V178" s="52">
        <v>1779</v>
      </c>
      <c r="W178" t="s" s="30">
        <v>797</v>
      </c>
      <c r="X178" t="s" s="30">
        <v>1343</v>
      </c>
      <c r="Y178" t="s" s="30">
        <v>1344</v>
      </c>
      <c r="Z178" s="39"/>
    </row>
    <row r="179" ht="28" customHeight="1">
      <c r="A179" t="s" s="20">
        <f>"S "&amp;B179</f>
        <v>1345</v>
      </c>
      <c r="B179" s="56">
        <v>176</v>
      </c>
      <c r="C179" s="54">
        <v>1</v>
      </c>
      <c r="D179" t="s" s="34">
        <v>443</v>
      </c>
      <c r="E179" t="s" s="34">
        <v>1346</v>
      </c>
      <c r="F179" s="16"/>
      <c r="G179" s="16"/>
      <c r="H179" s="54">
        <v>1790</v>
      </c>
      <c r="I179" s="54">
        <v>1790</v>
      </c>
      <c r="J179" s="54">
        <v>1</v>
      </c>
      <c r="K179" s="16"/>
      <c r="L179" s="16"/>
      <c r="M179" s="16"/>
      <c r="N179" s="16"/>
      <c r="O179" t="s" s="34">
        <v>1347</v>
      </c>
      <c r="P179" s="16"/>
      <c r="Q179" s="16"/>
      <c r="R179" s="16"/>
      <c r="S179" t="s" s="34">
        <v>456</v>
      </c>
      <c r="T179" t="s" s="34">
        <v>448</v>
      </c>
      <c r="U179" t="s" s="59">
        <v>1348</v>
      </c>
      <c r="V179" s="54">
        <v>1790</v>
      </c>
      <c r="W179" t="s" s="34">
        <v>797</v>
      </c>
      <c r="X179" s="16"/>
      <c r="Y179" t="s" s="34">
        <v>1349</v>
      </c>
      <c r="Z179" s="55"/>
    </row>
    <row r="180" ht="28" customHeight="1">
      <c r="A180" t="s" s="20">
        <f>"S "&amp;B180</f>
        <v>1350</v>
      </c>
      <c r="B180" s="57">
        <v>177</v>
      </c>
      <c r="C180" s="52">
        <v>1</v>
      </c>
      <c r="D180" t="s" s="30">
        <v>524</v>
      </c>
      <c r="E180" t="s" s="30">
        <v>1351</v>
      </c>
      <c r="F180" s="32"/>
      <c r="G180" s="32"/>
      <c r="H180" s="52">
        <v>1665</v>
      </c>
      <c r="I180" s="52">
        <v>2021</v>
      </c>
      <c r="J180" s="32"/>
      <c r="K180" s="32"/>
      <c r="L180" s="32"/>
      <c r="M180" s="32"/>
      <c r="N180" s="32"/>
      <c r="O180" t="s" s="30">
        <v>1352</v>
      </c>
      <c r="P180" s="32"/>
      <c r="Q180" s="32"/>
      <c r="R180" s="32"/>
      <c r="S180" t="s" s="30">
        <v>456</v>
      </c>
      <c r="T180" t="s" s="30">
        <v>448</v>
      </c>
      <c r="U180" s="32"/>
      <c r="V180" s="32"/>
      <c r="W180" s="32"/>
      <c r="X180" t="s" s="30">
        <v>1353</v>
      </c>
      <c r="Y180" s="32"/>
      <c r="Z180" s="39"/>
    </row>
    <row r="181" ht="48" customHeight="1">
      <c r="A181" t="s" s="20">
        <f>"S "&amp;B181</f>
        <v>1354</v>
      </c>
      <c r="B181" s="56">
        <v>178</v>
      </c>
      <c r="C181" s="54">
        <v>1</v>
      </c>
      <c r="D181" t="s" s="34">
        <v>443</v>
      </c>
      <c r="E181" t="s" s="34">
        <v>1355</v>
      </c>
      <c r="F181" s="16"/>
      <c r="G181" s="16"/>
      <c r="H181" t="s" s="34">
        <v>301</v>
      </c>
      <c r="I181" s="16"/>
      <c r="J181" s="54">
        <v>2</v>
      </c>
      <c r="K181" s="16"/>
      <c r="L181" s="16"/>
      <c r="M181" s="16"/>
      <c r="N181" s="16"/>
      <c r="O181" t="s" s="34">
        <v>1356</v>
      </c>
      <c r="P181" s="16"/>
      <c r="Q181" s="16"/>
      <c r="R181" s="16"/>
      <c r="S181" t="s" s="34">
        <v>507</v>
      </c>
      <c r="T181" t="s" s="34">
        <v>508</v>
      </c>
      <c r="U181" t="s" s="59">
        <v>1357</v>
      </c>
      <c r="V181" s="54">
        <v>1894</v>
      </c>
      <c r="W181" s="16"/>
      <c r="X181" s="16"/>
      <c r="Y181" t="s" s="34">
        <v>1358</v>
      </c>
      <c r="Z181" s="55"/>
    </row>
    <row r="182" ht="18" customHeight="1">
      <c r="A182" t="s" s="20">
        <f>"S "&amp;B182</f>
        <v>1359</v>
      </c>
      <c r="B182" s="57">
        <v>179</v>
      </c>
      <c r="C182" s="60">
        <v>0</v>
      </c>
      <c r="D182" t="s" s="30">
        <v>443</v>
      </c>
      <c r="E182" t="s" s="30">
        <v>1360</v>
      </c>
      <c r="F182" t="s" s="30">
        <v>1361</v>
      </c>
      <c r="G182" s="32"/>
      <c r="H182" s="32"/>
      <c r="I182" s="32"/>
      <c r="J182" s="52">
        <v>1</v>
      </c>
      <c r="K182" s="32"/>
      <c r="L182" s="32"/>
      <c r="M182" s="32"/>
      <c r="N182" s="32"/>
      <c r="O182" t="s" s="30">
        <v>1362</v>
      </c>
      <c r="P182" s="32"/>
      <c r="Q182" s="32"/>
      <c r="R182" s="32"/>
      <c r="S182" t="s" s="30">
        <v>1363</v>
      </c>
      <c r="T182" t="s" s="30">
        <v>486</v>
      </c>
      <c r="U182" s="61">
        <v>26665</v>
      </c>
      <c r="V182" s="61"/>
      <c r="W182" s="61"/>
      <c r="X182" s="61"/>
      <c r="Y182" t="s" s="30">
        <v>1364</v>
      </c>
      <c r="Z182" s="62"/>
    </row>
    <row r="183" ht="68" customHeight="1">
      <c r="A183" t="s" s="64">
        <f>"S "&amp;B183</f>
        <v>1365</v>
      </c>
      <c r="B183" s="56">
        <v>180</v>
      </c>
      <c r="C183" s="54">
        <v>1</v>
      </c>
      <c r="D183" t="s" s="34">
        <v>443</v>
      </c>
      <c r="E183" t="s" s="34">
        <v>1366</v>
      </c>
      <c r="F183" s="16"/>
      <c r="G183" s="16"/>
      <c r="H183" t="s" s="34">
        <v>301</v>
      </c>
      <c r="I183" s="16"/>
      <c r="J183" s="54">
        <v>1</v>
      </c>
      <c r="K183" s="16"/>
      <c r="L183" s="16"/>
      <c r="M183" s="16"/>
      <c r="N183" s="16"/>
      <c r="O183" t="s" s="34">
        <v>1367</v>
      </c>
      <c r="P183" s="16"/>
      <c r="Q183" s="16"/>
      <c r="R183" s="16"/>
      <c r="S183" t="s" s="34">
        <v>1368</v>
      </c>
      <c r="T183" t="s" s="34">
        <v>1369</v>
      </c>
      <c r="U183" t="s" s="59">
        <v>1370</v>
      </c>
      <c r="V183" s="54">
        <v>1753</v>
      </c>
      <c r="W183" s="16"/>
      <c r="X183" t="s" s="34">
        <v>1371</v>
      </c>
      <c r="Y183" t="s" s="34">
        <v>1372</v>
      </c>
      <c r="Z183" s="55"/>
    </row>
    <row r="184" ht="28" customHeight="1">
      <c r="A184" t="s" s="65">
        <f>"S "&amp;B184</f>
        <v>1373</v>
      </c>
      <c r="B184" s="57">
        <v>181</v>
      </c>
      <c r="C184" s="60">
        <v>0</v>
      </c>
      <c r="D184" t="s" s="30">
        <v>576</v>
      </c>
      <c r="E184" t="s" s="30">
        <v>1374</v>
      </c>
      <c r="F184" t="s" s="30">
        <v>1375</v>
      </c>
      <c r="G184" s="32"/>
      <c r="H184" s="32"/>
      <c r="I184" s="32"/>
      <c r="J184" s="32"/>
      <c r="K184" s="32"/>
      <c r="L184" s="32"/>
      <c r="M184" s="32"/>
      <c r="N184" s="32"/>
      <c r="O184" t="s" s="30">
        <v>1376</v>
      </c>
      <c r="P184" s="32"/>
      <c r="Q184" s="32"/>
      <c r="R184" s="32"/>
      <c r="S184" s="32"/>
      <c r="T184" s="32"/>
      <c r="U184" s="61">
        <v>32874</v>
      </c>
      <c r="V184" s="61"/>
      <c r="W184" s="61"/>
      <c r="X184" s="61"/>
      <c r="Y184" t="s" s="30">
        <v>1377</v>
      </c>
      <c r="Z184" s="39"/>
    </row>
    <row r="185" ht="48" customHeight="1">
      <c r="A185" t="s" s="20">
        <f>"S "&amp;B185</f>
        <v>1378</v>
      </c>
      <c r="B185" s="56">
        <v>182</v>
      </c>
      <c r="C185" s="58">
        <v>0</v>
      </c>
      <c r="D185" t="s" s="34">
        <v>443</v>
      </c>
      <c r="E185" t="s" s="34">
        <v>1379</v>
      </c>
      <c r="F185" t="s" s="34">
        <v>1380</v>
      </c>
      <c r="G185" s="16"/>
      <c r="H185" s="16"/>
      <c r="I185" s="16"/>
      <c r="J185" s="54">
        <v>1</v>
      </c>
      <c r="K185" s="16"/>
      <c r="L185" s="16"/>
      <c r="M185" s="16"/>
      <c r="N185" s="16"/>
      <c r="O185" t="s" s="34">
        <v>1381</v>
      </c>
      <c r="P185" s="16"/>
      <c r="Q185" s="16"/>
      <c r="R185" s="16"/>
      <c r="S185" t="s" s="34">
        <v>1382</v>
      </c>
      <c r="T185" t="s" s="34">
        <v>486</v>
      </c>
      <c r="U185" s="59">
        <v>35796</v>
      </c>
      <c r="V185" s="59"/>
      <c r="W185" s="59"/>
      <c r="X185" s="59"/>
      <c r="Y185" t="s" s="34">
        <v>1383</v>
      </c>
      <c r="Z185" s="55"/>
    </row>
    <row r="186" ht="28" customHeight="1">
      <c r="A186" t="s" s="20">
        <f>"S "&amp;B186</f>
        <v>1384</v>
      </c>
      <c r="B186" s="57">
        <v>183</v>
      </c>
      <c r="C186" s="60">
        <v>0</v>
      </c>
      <c r="D186" t="s" s="30">
        <v>496</v>
      </c>
      <c r="E186" t="s" s="30">
        <v>1385</v>
      </c>
      <c r="F186" t="s" s="30">
        <v>1386</v>
      </c>
      <c r="G186" s="32"/>
      <c r="H186" s="32"/>
      <c r="I186" s="32"/>
      <c r="J186" s="32"/>
      <c r="K186" s="32"/>
      <c r="L186" t="s" s="30">
        <v>1387</v>
      </c>
      <c r="M186" s="52">
        <v>16</v>
      </c>
      <c r="N186" s="32"/>
      <c r="O186" t="s" s="30">
        <v>1388</v>
      </c>
      <c r="P186" s="32"/>
      <c r="Q186" s="32"/>
      <c r="R186" s="32"/>
      <c r="S186" s="32"/>
      <c r="T186" s="32"/>
      <c r="U186" s="61">
        <v>732</v>
      </c>
      <c r="V186" s="61"/>
      <c r="W186" s="61"/>
      <c r="X186" s="61"/>
      <c r="Y186" t="s" s="30">
        <v>1389</v>
      </c>
      <c r="Z186" s="39"/>
    </row>
    <row r="187" ht="48" customHeight="1">
      <c r="A187" t="s" s="20">
        <f>"S "&amp;B187</f>
        <v>1390</v>
      </c>
      <c r="B187" s="56">
        <v>184</v>
      </c>
      <c r="C187" s="58">
        <v>0</v>
      </c>
      <c r="D187" t="s" s="34">
        <v>443</v>
      </c>
      <c r="E187" t="s" s="34">
        <v>1391</v>
      </c>
      <c r="F187" t="s" s="34">
        <v>1392</v>
      </c>
      <c r="G187" s="16"/>
      <c r="H187" s="16"/>
      <c r="I187" s="16"/>
      <c r="J187" s="54">
        <v>1</v>
      </c>
      <c r="K187" s="16"/>
      <c r="L187" s="16"/>
      <c r="M187" s="16"/>
      <c r="N187" s="16"/>
      <c r="O187" t="s" s="34">
        <v>1393</v>
      </c>
      <c r="P187" s="16"/>
      <c r="Q187" s="16"/>
      <c r="R187" s="16"/>
      <c r="S187" t="s" s="34">
        <v>456</v>
      </c>
      <c r="T187" t="s" s="34">
        <v>448</v>
      </c>
      <c r="U187" t="s" s="59">
        <v>1394</v>
      </c>
      <c r="V187" s="59"/>
      <c r="W187" s="59"/>
      <c r="X187" s="59"/>
      <c r="Y187" t="s" s="34">
        <v>1395</v>
      </c>
      <c r="Z187" s="55"/>
    </row>
    <row r="188" ht="18" customHeight="1">
      <c r="A188" t="s" s="20">
        <f>"S "&amp;B188</f>
        <v>1396</v>
      </c>
      <c r="B188" s="57">
        <v>185</v>
      </c>
      <c r="C188" s="60">
        <v>0</v>
      </c>
      <c r="D188" t="s" s="30">
        <v>443</v>
      </c>
      <c r="E188" t="s" s="30">
        <v>1397</v>
      </c>
      <c r="F188" t="s" s="30">
        <v>1392</v>
      </c>
      <c r="G188" s="32"/>
      <c r="H188" s="32"/>
      <c r="I188" s="32"/>
      <c r="J188" s="52">
        <v>2</v>
      </c>
      <c r="K188" s="32"/>
      <c r="L188" s="32"/>
      <c r="M188" s="32"/>
      <c r="N188" s="32"/>
      <c r="O188" t="s" s="30">
        <v>1398</v>
      </c>
      <c r="P188" s="32"/>
      <c r="Q188" s="32"/>
      <c r="R188" s="32"/>
      <c r="S188" t="s" s="30">
        <v>456</v>
      </c>
      <c r="T188" t="s" s="30">
        <v>448</v>
      </c>
      <c r="U188" t="s" s="61">
        <v>1399</v>
      </c>
      <c r="V188" s="61"/>
      <c r="W188" s="61"/>
      <c r="X188" s="61"/>
      <c r="Y188" t="s" s="30">
        <v>1400</v>
      </c>
      <c r="Z188" s="39"/>
    </row>
    <row r="189" ht="18" customHeight="1">
      <c r="A189" t="s" s="20">
        <f>"S "&amp;B189</f>
        <v>1401</v>
      </c>
      <c r="B189" s="56">
        <v>186</v>
      </c>
      <c r="C189" s="58">
        <v>0</v>
      </c>
      <c r="D189" t="s" s="34">
        <v>443</v>
      </c>
      <c r="E189" t="s" s="34">
        <v>1402</v>
      </c>
      <c r="F189" t="s" s="34">
        <v>1392</v>
      </c>
      <c r="G189" s="16"/>
      <c r="H189" s="16"/>
      <c r="I189" s="16"/>
      <c r="J189" s="54">
        <v>1</v>
      </c>
      <c r="K189" s="16"/>
      <c r="L189" s="16"/>
      <c r="M189" s="16"/>
      <c r="N189" s="16"/>
      <c r="O189" t="s" s="34">
        <v>1403</v>
      </c>
      <c r="P189" s="16"/>
      <c r="Q189" s="16"/>
      <c r="R189" s="16"/>
      <c r="S189" t="s" s="34">
        <v>456</v>
      </c>
      <c r="T189" t="s" s="34">
        <v>448</v>
      </c>
      <c r="U189" t="s" s="59">
        <v>1404</v>
      </c>
      <c r="V189" s="59"/>
      <c r="W189" s="59"/>
      <c r="X189" s="59"/>
      <c r="Y189" t="s" s="34">
        <v>1405</v>
      </c>
      <c r="Z189" s="55"/>
    </row>
    <row r="190" ht="28" customHeight="1">
      <c r="A190" t="s" s="20">
        <f>"S "&amp;B190</f>
        <v>1406</v>
      </c>
      <c r="B190" s="57">
        <v>187</v>
      </c>
      <c r="C190" s="52">
        <v>1</v>
      </c>
      <c r="D190" t="s" s="30">
        <v>443</v>
      </c>
      <c r="E190" t="s" s="30">
        <v>1407</v>
      </c>
      <c r="F190" s="32"/>
      <c r="G190" s="32"/>
      <c r="H190" s="52">
        <v>1621</v>
      </c>
      <c r="I190" s="52">
        <v>1624</v>
      </c>
      <c r="J190" s="52">
        <v>1</v>
      </c>
      <c r="K190" s="32"/>
      <c r="L190" s="32"/>
      <c r="M190" s="32"/>
      <c r="N190" s="32"/>
      <c r="O190" t="s" s="30">
        <v>1408</v>
      </c>
      <c r="P190" s="32"/>
      <c r="Q190" s="32"/>
      <c r="R190" s="32"/>
      <c r="S190" t="s" s="30">
        <v>1117</v>
      </c>
      <c r="T190" t="s" s="30">
        <v>486</v>
      </c>
      <c r="U190" s="52">
        <v>1936</v>
      </c>
      <c r="V190" s="52">
        <v>1937</v>
      </c>
      <c r="W190" t="s" s="30">
        <v>713</v>
      </c>
      <c r="X190" t="s" s="30">
        <v>1409</v>
      </c>
      <c r="Y190" s="32"/>
      <c r="Z190" s="39"/>
    </row>
    <row r="191" ht="38" customHeight="1">
      <c r="A191" t="s" s="20">
        <f>"S "&amp;B191</f>
        <v>1410</v>
      </c>
      <c r="B191" s="56">
        <v>188</v>
      </c>
      <c r="C191" s="58">
        <v>0</v>
      </c>
      <c r="D191" t="s" s="34">
        <v>443</v>
      </c>
      <c r="E191" t="s" s="34">
        <v>1411</v>
      </c>
      <c r="F191" t="s" s="34">
        <v>1412</v>
      </c>
      <c r="G191" s="16"/>
      <c r="H191" s="16"/>
      <c r="I191" s="16"/>
      <c r="J191" s="54">
        <v>1</v>
      </c>
      <c r="K191" s="16"/>
      <c r="L191" s="16"/>
      <c r="M191" s="16"/>
      <c r="N191" s="16"/>
      <c r="O191" t="s" s="34">
        <v>1413</v>
      </c>
      <c r="P191" s="16"/>
      <c r="Q191" s="16"/>
      <c r="R191" s="16"/>
      <c r="S191" t="s" s="34">
        <v>456</v>
      </c>
      <c r="T191" t="s" s="34">
        <v>448</v>
      </c>
      <c r="U191" s="59">
        <v>28491</v>
      </c>
      <c r="V191" s="59"/>
      <c r="W191" s="59"/>
      <c r="X191" s="59"/>
      <c r="Y191" t="s" s="34">
        <v>1414</v>
      </c>
      <c r="Z191" s="55"/>
    </row>
    <row r="192" ht="28" customHeight="1">
      <c r="A192" t="s" s="20">
        <f>"S "&amp;B192</f>
        <v>1415</v>
      </c>
      <c r="B192" s="57">
        <v>189</v>
      </c>
      <c r="C192" s="60">
        <v>0</v>
      </c>
      <c r="D192" t="s" s="30">
        <v>496</v>
      </c>
      <c r="E192" t="s" s="30">
        <v>1416</v>
      </c>
      <c r="F192" t="s" s="30">
        <v>1412</v>
      </c>
      <c r="G192" s="32"/>
      <c r="H192" s="32"/>
      <c r="I192" s="32"/>
      <c r="J192" s="32"/>
      <c r="K192" s="32"/>
      <c r="L192" t="s" s="30">
        <v>1417</v>
      </c>
      <c r="M192" s="52">
        <v>28</v>
      </c>
      <c r="N192" s="52">
        <v>4</v>
      </c>
      <c r="O192" t="s" s="30">
        <v>1418</v>
      </c>
      <c r="P192" s="32"/>
      <c r="Q192" s="32"/>
      <c r="R192" s="32"/>
      <c r="S192" s="32"/>
      <c r="T192" s="32"/>
      <c r="U192" s="61">
        <v>25934</v>
      </c>
      <c r="V192" s="61"/>
      <c r="W192" s="61"/>
      <c r="X192" s="61"/>
      <c r="Y192" t="s" s="30">
        <v>1419</v>
      </c>
      <c r="Z192" s="39"/>
    </row>
    <row r="193" ht="38" customHeight="1">
      <c r="A193" t="s" s="20">
        <f>"S "&amp;B193</f>
        <v>1420</v>
      </c>
      <c r="B193" s="56">
        <v>190</v>
      </c>
      <c r="C193" s="58">
        <v>0</v>
      </c>
      <c r="D193" t="s" s="34">
        <v>496</v>
      </c>
      <c r="E193" t="s" s="34">
        <v>1421</v>
      </c>
      <c r="F193" t="s" s="34">
        <v>1412</v>
      </c>
      <c r="G193" s="16"/>
      <c r="H193" s="16"/>
      <c r="I193" s="16"/>
      <c r="J193" s="16"/>
      <c r="K193" s="16"/>
      <c r="L193" t="s" s="34">
        <v>1422</v>
      </c>
      <c r="M193" s="54">
        <v>106</v>
      </c>
      <c r="N193" s="54">
        <v>2</v>
      </c>
      <c r="O193" t="s" s="34">
        <v>1423</v>
      </c>
      <c r="P193" s="16"/>
      <c r="Q193" s="16"/>
      <c r="R193" s="16"/>
      <c r="S193" s="16"/>
      <c r="T193" s="16"/>
      <c r="U193" s="59">
        <v>35065</v>
      </c>
      <c r="V193" s="59"/>
      <c r="W193" s="59"/>
      <c r="X193" s="59"/>
      <c r="Y193" t="s" s="34">
        <v>1424</v>
      </c>
      <c r="Z193" s="55"/>
    </row>
    <row r="194" ht="38" customHeight="1">
      <c r="A194" t="s" s="20">
        <f>"S "&amp;B194</f>
        <v>1425</v>
      </c>
      <c r="B194" s="57">
        <v>191</v>
      </c>
      <c r="C194" s="60">
        <v>0</v>
      </c>
      <c r="D194" t="s" s="30">
        <v>576</v>
      </c>
      <c r="E194" t="s" s="30">
        <v>1426</v>
      </c>
      <c r="F194" t="s" s="30">
        <v>1427</v>
      </c>
      <c r="G194" s="32"/>
      <c r="H194" s="32"/>
      <c r="I194" s="32"/>
      <c r="J194" s="32"/>
      <c r="K194" s="32"/>
      <c r="L194" s="32"/>
      <c r="M194" s="32"/>
      <c r="N194" s="32"/>
      <c r="O194" t="s" s="30">
        <v>1428</v>
      </c>
      <c r="P194" s="32"/>
      <c r="Q194" s="32"/>
      <c r="R194" s="32"/>
      <c r="S194" s="32"/>
      <c r="T194" s="32"/>
      <c r="U194" s="61">
        <v>33239</v>
      </c>
      <c r="V194" s="61"/>
      <c r="W194" s="61"/>
      <c r="X194" s="61"/>
      <c r="Y194" t="s" s="30">
        <v>1429</v>
      </c>
      <c r="Z194" s="39"/>
    </row>
    <row r="195" ht="18" customHeight="1">
      <c r="A195" t="s" s="20">
        <f>"S "&amp;B195</f>
        <v>1430</v>
      </c>
      <c r="B195" s="56">
        <v>192</v>
      </c>
      <c r="C195" s="58">
        <v>0</v>
      </c>
      <c r="D195" t="s" s="34">
        <v>443</v>
      </c>
      <c r="E195" t="s" s="34">
        <v>1431</v>
      </c>
      <c r="F195" t="s" s="34">
        <v>1432</v>
      </c>
      <c r="G195" s="16"/>
      <c r="H195" s="16"/>
      <c r="I195" s="16"/>
      <c r="J195" s="54">
        <v>1</v>
      </c>
      <c r="K195" s="16"/>
      <c r="L195" s="16"/>
      <c r="M195" s="16"/>
      <c r="N195" s="16"/>
      <c r="O195" t="s" s="34">
        <v>1433</v>
      </c>
      <c r="P195" s="16"/>
      <c r="Q195" s="16"/>
      <c r="R195" s="16"/>
      <c r="S195" t="s" s="34">
        <v>1057</v>
      </c>
      <c r="T195" t="s" s="34">
        <v>486</v>
      </c>
      <c r="U195" s="59">
        <v>37257</v>
      </c>
      <c r="V195" s="59"/>
      <c r="W195" s="59"/>
      <c r="X195" s="59"/>
      <c r="Y195" t="s" s="34">
        <v>1434</v>
      </c>
      <c r="Z195" s="55"/>
    </row>
    <row r="196" ht="28" customHeight="1">
      <c r="A196" t="s" s="20">
        <f>"S "&amp;B196</f>
        <v>1435</v>
      </c>
      <c r="B196" s="57">
        <v>193</v>
      </c>
      <c r="C196" s="60">
        <v>0</v>
      </c>
      <c r="D196" t="s" s="30">
        <v>451</v>
      </c>
      <c r="E196" t="s" s="30">
        <v>1436</v>
      </c>
      <c r="F196" t="s" s="30">
        <v>1437</v>
      </c>
      <c r="G196" s="32"/>
      <c r="H196" s="32"/>
      <c r="I196" s="32"/>
      <c r="J196" s="32"/>
      <c r="K196" s="32"/>
      <c r="L196" s="32"/>
      <c r="M196" s="32"/>
      <c r="N196" s="32"/>
      <c r="O196" t="s" s="30">
        <v>1438</v>
      </c>
      <c r="P196" s="32"/>
      <c r="Q196" s="32"/>
      <c r="R196" s="32"/>
      <c r="S196" s="32"/>
      <c r="T196" s="32"/>
      <c r="U196" s="61">
        <v>37591</v>
      </c>
      <c r="V196" s="61"/>
      <c r="W196" s="61"/>
      <c r="X196" s="61"/>
      <c r="Y196" t="s" s="30">
        <v>1439</v>
      </c>
      <c r="Z196" s="62"/>
    </row>
    <row r="197" ht="18" customHeight="1">
      <c r="A197" t="s" s="20">
        <f>"S "&amp;B197</f>
        <v>1440</v>
      </c>
      <c r="B197" s="56">
        <v>194</v>
      </c>
      <c r="C197" s="54">
        <v>1</v>
      </c>
      <c r="D197" t="s" s="34">
        <v>451</v>
      </c>
      <c r="E197" t="s" s="34">
        <v>1441</v>
      </c>
      <c r="F197" s="16"/>
      <c r="G197" s="16"/>
      <c r="H197" s="54">
        <v>1519</v>
      </c>
      <c r="I197" s="54">
        <v>1856</v>
      </c>
      <c r="J197" s="54">
        <v>3196</v>
      </c>
      <c r="K197" t="s" s="34">
        <v>817</v>
      </c>
      <c r="L197" s="16"/>
      <c r="M197" s="16"/>
      <c r="N197" s="16"/>
      <c r="O197" t="s" s="34">
        <v>1442</v>
      </c>
      <c r="P197" t="s" s="34">
        <v>819</v>
      </c>
      <c r="Q197" t="s" s="34">
        <v>702</v>
      </c>
      <c r="R197" t="s" s="34">
        <v>508</v>
      </c>
      <c r="S197" s="16"/>
      <c r="T197" s="16"/>
      <c r="U197" s="16"/>
      <c r="V197" s="16"/>
      <c r="W197" t="s" s="34">
        <v>820</v>
      </c>
      <c r="X197" s="16"/>
      <c r="Y197" s="16"/>
      <c r="Z197" s="55"/>
    </row>
    <row r="198" ht="28" customHeight="1">
      <c r="A198" t="s" s="20">
        <f>"S "&amp;B198</f>
        <v>1443</v>
      </c>
      <c r="B198" s="57">
        <v>195</v>
      </c>
      <c r="C198" s="52">
        <v>1</v>
      </c>
      <c r="D198" t="s" s="30">
        <v>451</v>
      </c>
      <c r="E198" t="s" s="30">
        <v>1444</v>
      </c>
      <c r="F198" s="32"/>
      <c r="G198" s="32"/>
      <c r="H198" s="52">
        <v>1791</v>
      </c>
      <c r="I198" s="52">
        <v>1812</v>
      </c>
      <c r="J198" s="52">
        <v>4</v>
      </c>
      <c r="K198" t="s" s="30">
        <v>473</v>
      </c>
      <c r="L198" s="32"/>
      <c r="M198" s="32"/>
      <c r="N198" s="32"/>
      <c r="O198" t="s" s="30">
        <v>1445</v>
      </c>
      <c r="P198" t="s" s="30">
        <v>792</v>
      </c>
      <c r="Q198" t="s" s="30">
        <v>606</v>
      </c>
      <c r="R198" t="s" s="30">
        <v>607</v>
      </c>
      <c r="S198" s="32"/>
      <c r="T198" s="32"/>
      <c r="U198" s="32"/>
      <c r="V198" s="32"/>
      <c r="W198" t="s" s="30">
        <v>541</v>
      </c>
      <c r="X198" s="32"/>
      <c r="Y198" s="32"/>
      <c r="Z198" s="39"/>
    </row>
    <row r="199" ht="28" customHeight="1">
      <c r="A199" t="s" s="20">
        <f>"S "&amp;B199</f>
        <v>1446</v>
      </c>
      <c r="B199" s="56">
        <v>196</v>
      </c>
      <c r="C199" s="54">
        <v>1</v>
      </c>
      <c r="D199" t="s" s="34">
        <v>451</v>
      </c>
      <c r="E199" t="s" s="34">
        <v>1447</v>
      </c>
      <c r="F199" s="16"/>
      <c r="G199" s="16"/>
      <c r="H199" s="54">
        <v>1793</v>
      </c>
      <c r="I199" s="54">
        <v>1844</v>
      </c>
      <c r="J199" s="54">
        <v>13</v>
      </c>
      <c r="K199" t="s" s="34">
        <v>473</v>
      </c>
      <c r="L199" s="16"/>
      <c r="M199" s="16"/>
      <c r="N199" s="16"/>
      <c r="O199" t="s" s="34">
        <v>1448</v>
      </c>
      <c r="P199" t="s" s="34">
        <v>792</v>
      </c>
      <c r="Q199" t="s" s="34">
        <v>606</v>
      </c>
      <c r="R199" t="s" s="34">
        <v>607</v>
      </c>
      <c r="S199" s="16"/>
      <c r="T199" s="16"/>
      <c r="U199" s="16"/>
      <c r="V199" s="16"/>
      <c r="W199" t="s" s="34">
        <v>793</v>
      </c>
      <c r="X199" s="16"/>
      <c r="Y199" s="16"/>
      <c r="Z199" s="55"/>
    </row>
    <row r="200" ht="68" customHeight="1">
      <c r="A200" t="s" s="20">
        <f>"S "&amp;B200</f>
        <v>1449</v>
      </c>
      <c r="B200" s="57">
        <v>197</v>
      </c>
      <c r="C200" s="60">
        <v>0</v>
      </c>
      <c r="D200" t="s" s="30">
        <v>443</v>
      </c>
      <c r="E200" t="s" s="30">
        <v>1450</v>
      </c>
      <c r="F200" t="s" s="30">
        <v>1451</v>
      </c>
      <c r="G200" s="32"/>
      <c r="H200" s="32"/>
      <c r="I200" s="32"/>
      <c r="J200" s="52">
        <v>3</v>
      </c>
      <c r="K200" s="32"/>
      <c r="L200" s="32"/>
      <c r="M200" s="32"/>
      <c r="N200" s="32"/>
      <c r="O200" t="s" s="30">
        <v>1452</v>
      </c>
      <c r="P200" s="32"/>
      <c r="Q200" s="32"/>
      <c r="R200" s="32"/>
      <c r="S200" t="s" s="30">
        <v>520</v>
      </c>
      <c r="T200" t="s" s="30">
        <v>476</v>
      </c>
      <c r="U200" s="61">
        <v>1462</v>
      </c>
      <c r="V200" s="61"/>
      <c r="W200" s="61"/>
      <c r="X200" s="61"/>
      <c r="Y200" t="s" s="30">
        <v>1453</v>
      </c>
      <c r="Z200" s="39"/>
    </row>
    <row r="201" ht="18" customHeight="1">
      <c r="A201" t="s" s="20">
        <f>"S "&amp;B201</f>
        <v>1454</v>
      </c>
      <c r="B201" s="56">
        <v>198</v>
      </c>
      <c r="C201" s="54">
        <v>1</v>
      </c>
      <c r="D201" t="s" s="34">
        <v>451</v>
      </c>
      <c r="E201" t="s" s="34">
        <v>1455</v>
      </c>
      <c r="F201" s="16"/>
      <c r="G201" s="16"/>
      <c r="H201" s="54">
        <v>1571</v>
      </c>
      <c r="I201" s="54">
        <v>1892</v>
      </c>
      <c r="J201" s="54">
        <v>418</v>
      </c>
      <c r="K201" t="s" s="34">
        <v>1234</v>
      </c>
      <c r="L201" s="16"/>
      <c r="M201" s="16"/>
      <c r="N201" s="16"/>
      <c r="O201" t="s" s="34">
        <v>1456</v>
      </c>
      <c r="P201" t="s" s="34">
        <v>819</v>
      </c>
      <c r="Q201" t="s" s="34">
        <v>702</v>
      </c>
      <c r="R201" t="s" s="34">
        <v>508</v>
      </c>
      <c r="S201" s="16"/>
      <c r="T201" s="16"/>
      <c r="U201" s="16"/>
      <c r="V201" s="16"/>
      <c r="W201" t="s" s="34">
        <v>820</v>
      </c>
      <c r="X201" s="16"/>
      <c r="Y201" s="16"/>
      <c r="Z201" s="55"/>
    </row>
    <row r="202" ht="18" customHeight="1">
      <c r="A202" t="s" s="20">
        <f>"S "&amp;B202</f>
        <v>1457</v>
      </c>
      <c r="B202" s="57">
        <v>199</v>
      </c>
      <c r="C202" s="52">
        <v>1</v>
      </c>
      <c r="D202" t="s" s="30">
        <v>451</v>
      </c>
      <c r="E202" t="s" s="30">
        <v>1458</v>
      </c>
      <c r="F202" s="32"/>
      <c r="G202" s="32"/>
      <c r="H202" s="52">
        <v>1519</v>
      </c>
      <c r="I202" s="52">
        <v>1823</v>
      </c>
      <c r="J202" s="52">
        <v>947</v>
      </c>
      <c r="K202" t="s" s="30">
        <v>1234</v>
      </c>
      <c r="L202" s="32"/>
      <c r="M202" s="32"/>
      <c r="N202" s="32"/>
      <c r="O202" t="s" s="30">
        <v>1459</v>
      </c>
      <c r="P202" t="s" s="30">
        <v>819</v>
      </c>
      <c r="Q202" t="s" s="30">
        <v>702</v>
      </c>
      <c r="R202" t="s" s="30">
        <v>508</v>
      </c>
      <c r="S202" s="32"/>
      <c r="T202" s="32"/>
      <c r="U202" s="32"/>
      <c r="V202" s="32"/>
      <c r="W202" t="s" s="30">
        <v>820</v>
      </c>
      <c r="X202" s="32"/>
      <c r="Y202" s="32"/>
      <c r="Z202" s="39"/>
    </row>
    <row r="203" ht="28" customHeight="1">
      <c r="A203" t="s" s="20">
        <f>"S "&amp;B203</f>
        <v>1460</v>
      </c>
      <c r="B203" s="56">
        <v>200</v>
      </c>
      <c r="C203" s="54">
        <v>1</v>
      </c>
      <c r="D203" t="s" s="34">
        <v>451</v>
      </c>
      <c r="E203" t="s" s="34">
        <v>1461</v>
      </c>
      <c r="F203" s="16"/>
      <c r="G203" s="16"/>
      <c r="H203" s="54">
        <v>1503</v>
      </c>
      <c r="I203" s="54">
        <v>1962</v>
      </c>
      <c r="J203" s="54">
        <v>7816</v>
      </c>
      <c r="K203" t="s" s="34">
        <v>1234</v>
      </c>
      <c r="L203" s="16"/>
      <c r="M203" s="16"/>
      <c r="N203" s="16"/>
      <c r="O203" t="s" s="34">
        <v>1462</v>
      </c>
      <c r="P203" t="s" s="34">
        <v>949</v>
      </c>
      <c r="Q203" t="s" s="34">
        <v>950</v>
      </c>
      <c r="R203" t="s" s="34">
        <v>508</v>
      </c>
      <c r="S203" s="16"/>
      <c r="T203" s="16"/>
      <c r="U203" s="16"/>
      <c r="V203" s="16"/>
      <c r="W203" t="s" s="34">
        <v>951</v>
      </c>
      <c r="X203" s="16"/>
      <c r="Y203" s="16"/>
      <c r="Z203" s="55"/>
    </row>
    <row r="204" ht="28" customHeight="1">
      <c r="A204" t="s" s="20">
        <f>"S "&amp;B204</f>
        <v>1463</v>
      </c>
      <c r="B204" s="57">
        <v>201</v>
      </c>
      <c r="C204" s="52">
        <v>1</v>
      </c>
      <c r="D204" t="s" s="30">
        <v>451</v>
      </c>
      <c r="E204" t="s" s="30">
        <v>1464</v>
      </c>
      <c r="F204" s="32"/>
      <c r="G204" s="32"/>
      <c r="H204" s="52">
        <v>1771</v>
      </c>
      <c r="I204" s="52">
        <v>1787</v>
      </c>
      <c r="J204" t="s" s="30">
        <v>301</v>
      </c>
      <c r="K204" t="s" s="30">
        <v>473</v>
      </c>
      <c r="L204" s="32"/>
      <c r="M204" s="32"/>
      <c r="N204" s="32"/>
      <c r="O204" t="s" s="30">
        <v>1465</v>
      </c>
      <c r="P204" t="s" s="30">
        <v>792</v>
      </c>
      <c r="Q204" t="s" s="30">
        <v>606</v>
      </c>
      <c r="R204" t="s" s="30">
        <v>607</v>
      </c>
      <c r="S204" s="32"/>
      <c r="T204" s="32"/>
      <c r="U204" s="32"/>
      <c r="V204" s="32"/>
      <c r="W204" t="s" s="30">
        <v>541</v>
      </c>
      <c r="X204" s="32"/>
      <c r="Y204" s="32"/>
      <c r="Z204" s="39"/>
    </row>
    <row r="205" ht="78" customHeight="1">
      <c r="A205" t="s" s="20">
        <f>"S "&amp;B205</f>
        <v>1466</v>
      </c>
      <c r="B205" s="56">
        <v>202</v>
      </c>
      <c r="C205" s="54">
        <v>1</v>
      </c>
      <c r="D205" t="s" s="34">
        <v>451</v>
      </c>
      <c r="E205" t="s" s="34">
        <v>1467</v>
      </c>
      <c r="F205" s="16"/>
      <c r="G205" s="16"/>
      <c r="H205" s="54">
        <v>1492</v>
      </c>
      <c r="I205" s="54">
        <v>1773</v>
      </c>
      <c r="J205" s="54">
        <v>32</v>
      </c>
      <c r="K205" t="s" s="34">
        <v>473</v>
      </c>
      <c r="L205" s="16"/>
      <c r="M205" s="16"/>
      <c r="N205" s="16"/>
      <c r="O205" t="s" s="34">
        <v>1468</v>
      </c>
      <c r="P205" t="s" s="34">
        <v>1469</v>
      </c>
      <c r="Q205" t="s" s="34">
        <v>507</v>
      </c>
      <c r="R205" t="s" s="34">
        <v>508</v>
      </c>
      <c r="S205" s="16"/>
      <c r="T205" s="16"/>
      <c r="U205" s="16"/>
      <c r="V205" s="16"/>
      <c r="W205" t="s" s="34">
        <v>1470</v>
      </c>
      <c r="X205" t="s" s="34">
        <v>1471</v>
      </c>
      <c r="Y205" s="16"/>
      <c r="Z205" s="55"/>
    </row>
    <row r="206" ht="18" customHeight="1">
      <c r="A206" t="s" s="20">
        <f>"S "&amp;B206</f>
        <v>1472</v>
      </c>
      <c r="B206" s="57">
        <v>203</v>
      </c>
      <c r="C206" s="52">
        <v>1</v>
      </c>
      <c r="D206" t="s" s="30">
        <v>443</v>
      </c>
      <c r="E206" t="s" s="30">
        <v>1473</v>
      </c>
      <c r="F206" s="32"/>
      <c r="G206" s="32"/>
      <c r="H206" t="s" s="30">
        <v>301</v>
      </c>
      <c r="I206" s="32"/>
      <c r="J206" s="52">
        <v>1</v>
      </c>
      <c r="K206" s="32"/>
      <c r="L206" s="32"/>
      <c r="M206" s="32"/>
      <c r="N206" s="32"/>
      <c r="O206" t="s" s="30">
        <v>1474</v>
      </c>
      <c r="P206" s="32"/>
      <c r="Q206" s="32"/>
      <c r="R206" s="32"/>
      <c r="S206" t="s" s="30">
        <v>1475</v>
      </c>
      <c r="T206" t="s" s="30">
        <v>493</v>
      </c>
      <c r="U206" s="52">
        <v>1928</v>
      </c>
      <c r="V206" s="52">
        <v>1928</v>
      </c>
      <c r="W206" t="s" s="30">
        <v>494</v>
      </c>
      <c r="X206" t="s" s="30">
        <v>1476</v>
      </c>
      <c r="Y206" s="32"/>
      <c r="Z206" s="39"/>
    </row>
    <row r="207" ht="28" customHeight="1">
      <c r="A207" t="s" s="20">
        <f>"S "&amp;B207</f>
        <v>1477</v>
      </c>
      <c r="B207" s="56">
        <v>204</v>
      </c>
      <c r="C207" s="54">
        <v>1</v>
      </c>
      <c r="D207" t="s" s="34">
        <v>443</v>
      </c>
      <c r="E207" t="s" s="34">
        <v>1478</v>
      </c>
      <c r="F207" s="16"/>
      <c r="G207" s="16"/>
      <c r="H207" s="54">
        <v>1774</v>
      </c>
      <c r="I207" s="54">
        <v>1778</v>
      </c>
      <c r="J207" s="54">
        <v>13</v>
      </c>
      <c r="K207" s="16"/>
      <c r="L207" s="16"/>
      <c r="M207" s="16"/>
      <c r="N207" s="16"/>
      <c r="O207" t="s" s="34">
        <v>1479</v>
      </c>
      <c r="P207" s="16"/>
      <c r="Q207" s="16"/>
      <c r="R207" s="16"/>
      <c r="S207" t="s" s="34">
        <v>485</v>
      </c>
      <c r="T207" t="s" s="34">
        <v>486</v>
      </c>
      <c r="U207" s="54">
        <v>1964</v>
      </c>
      <c r="V207" s="54">
        <v>2019</v>
      </c>
      <c r="W207" s="16"/>
      <c r="X207" s="16"/>
      <c r="Y207" t="s" s="34">
        <v>1480</v>
      </c>
      <c r="Z207" s="55"/>
    </row>
    <row r="208" ht="18" customHeight="1">
      <c r="A208" t="s" s="20">
        <f>"S "&amp;B208</f>
        <v>1481</v>
      </c>
      <c r="B208" s="57">
        <v>205</v>
      </c>
      <c r="C208" s="60">
        <v>0</v>
      </c>
      <c r="D208" t="s" s="30">
        <v>443</v>
      </c>
      <c r="E208" t="s" s="30">
        <v>1482</v>
      </c>
      <c r="F208" s="32"/>
      <c r="G208" s="32"/>
      <c r="H208" s="32"/>
      <c r="I208" s="32"/>
      <c r="J208" t="s" s="30">
        <v>301</v>
      </c>
      <c r="K208" s="32"/>
      <c r="L208" s="32"/>
      <c r="M208" s="32"/>
      <c r="N208" s="32"/>
      <c r="O208" t="s" s="30">
        <v>1483</v>
      </c>
      <c r="P208" s="32"/>
      <c r="Q208" s="32"/>
      <c r="R208" s="32"/>
      <c r="S208" s="32"/>
      <c r="T208" s="32"/>
      <c r="U208" s="61"/>
      <c r="V208" s="61"/>
      <c r="W208" s="61"/>
      <c r="X208" s="61"/>
      <c r="Y208" s="30"/>
      <c r="Z208" s="62"/>
    </row>
    <row r="209" ht="18" customHeight="1">
      <c r="A209" t="s" s="20">
        <f>"S "&amp;B209</f>
        <v>1484</v>
      </c>
      <c r="B209" s="56">
        <v>206</v>
      </c>
      <c r="C209" s="58">
        <v>0</v>
      </c>
      <c r="D209" t="s" s="34">
        <v>496</v>
      </c>
      <c r="E209" t="s" s="34">
        <v>1485</v>
      </c>
      <c r="F209" t="s" s="34">
        <v>1486</v>
      </c>
      <c r="G209" s="16"/>
      <c r="H209" s="16"/>
      <c r="I209" s="16"/>
      <c r="J209" s="16"/>
      <c r="K209" s="16"/>
      <c r="L209" t="s" s="34">
        <v>1487</v>
      </c>
      <c r="M209" s="54">
        <v>3</v>
      </c>
      <c r="N209" s="54">
        <v>1</v>
      </c>
      <c r="O209" t="s" s="34">
        <v>1488</v>
      </c>
      <c r="P209" s="16"/>
      <c r="Q209" s="16"/>
      <c r="R209" s="16"/>
      <c r="S209" s="16"/>
      <c r="T209" s="16"/>
      <c r="U209" s="59">
        <v>11324</v>
      </c>
      <c r="V209" s="59"/>
      <c r="W209" s="59"/>
      <c r="X209" s="59"/>
      <c r="Y209" t="s" s="34">
        <v>1489</v>
      </c>
      <c r="Z209" s="55"/>
    </row>
    <row r="210" ht="28" customHeight="1">
      <c r="A210" t="s" s="20">
        <f>"S "&amp;B210</f>
        <v>1490</v>
      </c>
      <c r="B210" s="57">
        <v>207</v>
      </c>
      <c r="C210" s="60">
        <v>0</v>
      </c>
      <c r="D210" t="s" s="30">
        <v>443</v>
      </c>
      <c r="E210" t="s" s="30">
        <v>1491</v>
      </c>
      <c r="F210" t="s" s="30">
        <v>1492</v>
      </c>
      <c r="G210" s="32"/>
      <c r="H210" s="32"/>
      <c r="I210" s="32"/>
      <c r="J210" s="52">
        <v>1</v>
      </c>
      <c r="K210" s="32"/>
      <c r="L210" s="32"/>
      <c r="M210" s="32"/>
      <c r="N210" s="32"/>
      <c r="O210" t="s" s="30">
        <v>1493</v>
      </c>
      <c r="P210" s="32"/>
      <c r="Q210" s="32"/>
      <c r="R210" s="32"/>
      <c r="S210" t="s" s="30">
        <v>456</v>
      </c>
      <c r="T210" t="s" s="30">
        <v>448</v>
      </c>
      <c r="U210" s="61">
        <v>5115</v>
      </c>
      <c r="V210" s="61"/>
      <c r="W210" s="61"/>
      <c r="X210" s="61"/>
      <c r="Y210" t="s" s="30">
        <v>1494</v>
      </c>
      <c r="Z210" s="39"/>
    </row>
    <row r="211" ht="18" customHeight="1">
      <c r="A211" t="s" s="20">
        <f>"S "&amp;B211</f>
        <v>1495</v>
      </c>
      <c r="B211" s="56">
        <v>208</v>
      </c>
      <c r="C211" s="58">
        <v>0</v>
      </c>
      <c r="D211" t="s" s="34">
        <v>496</v>
      </c>
      <c r="E211" t="s" s="34">
        <v>1496</v>
      </c>
      <c r="F211" t="s" s="34">
        <v>1497</v>
      </c>
      <c r="G211" s="16"/>
      <c r="H211" s="16"/>
      <c r="I211" s="16"/>
      <c r="J211" s="16"/>
      <c r="K211" s="16"/>
      <c r="L211" t="s" s="34">
        <v>1245</v>
      </c>
      <c r="M211" s="54">
        <v>11</v>
      </c>
      <c r="N211" s="54">
        <v>1</v>
      </c>
      <c r="O211" t="s" s="34">
        <v>1498</v>
      </c>
      <c r="P211" s="16"/>
      <c r="Q211" s="16"/>
      <c r="R211" s="16"/>
      <c r="S211" s="16"/>
      <c r="T211" s="16"/>
      <c r="U211" s="59">
        <v>41275</v>
      </c>
      <c r="V211" s="59"/>
      <c r="W211" s="59"/>
      <c r="X211" s="59"/>
      <c r="Y211" t="s" s="34">
        <v>1499</v>
      </c>
      <c r="Z211" s="55"/>
    </row>
    <row r="212" ht="18" customHeight="1">
      <c r="A212" t="s" s="20">
        <f>"S "&amp;B212</f>
        <v>1500</v>
      </c>
      <c r="B212" s="57">
        <v>209</v>
      </c>
      <c r="C212" s="60">
        <v>0</v>
      </c>
      <c r="D212" t="s" s="30">
        <v>443</v>
      </c>
      <c r="E212" t="s" s="30">
        <v>1501</v>
      </c>
      <c r="F212" s="32"/>
      <c r="G212" s="32"/>
      <c r="H212" s="32"/>
      <c r="I212" s="32"/>
      <c r="J212" t="s" s="30">
        <v>301</v>
      </c>
      <c r="K212" s="32"/>
      <c r="L212" s="32"/>
      <c r="M212" s="32"/>
      <c r="N212" s="32"/>
      <c r="O212" t="s" s="30">
        <v>1502</v>
      </c>
      <c r="P212" s="32"/>
      <c r="Q212" s="32"/>
      <c r="R212" s="32"/>
      <c r="S212" s="32"/>
      <c r="T212" s="32"/>
      <c r="U212" s="61"/>
      <c r="V212" s="61"/>
      <c r="W212" s="61"/>
      <c r="X212" s="61"/>
      <c r="Y212" s="30"/>
      <c r="Z212" s="62"/>
    </row>
    <row r="213" ht="28" customHeight="1">
      <c r="A213" t="s" s="20">
        <f>"S "&amp;B213</f>
        <v>1503</v>
      </c>
      <c r="B213" s="56">
        <v>210</v>
      </c>
      <c r="C213" s="58">
        <v>0</v>
      </c>
      <c r="D213" t="s" s="34">
        <v>496</v>
      </c>
      <c r="E213" t="s" s="34">
        <v>1504</v>
      </c>
      <c r="F213" t="s" s="34">
        <v>1505</v>
      </c>
      <c r="G213" s="16"/>
      <c r="H213" s="16"/>
      <c r="I213" s="16"/>
      <c r="J213" s="16"/>
      <c r="K213" s="16"/>
      <c r="L213" t="s" s="34">
        <v>616</v>
      </c>
      <c r="M213" s="54">
        <v>80</v>
      </c>
      <c r="N213" s="54">
        <v>1</v>
      </c>
      <c r="O213" t="s" s="34">
        <v>1506</v>
      </c>
      <c r="P213" s="16"/>
      <c r="Q213" s="16"/>
      <c r="R213" s="16"/>
      <c r="S213" s="16"/>
      <c r="T213" s="16"/>
      <c r="U213" s="59">
        <v>36526</v>
      </c>
      <c r="V213" s="59"/>
      <c r="W213" s="59"/>
      <c r="X213" s="59"/>
      <c r="Y213" t="s" s="34">
        <v>1507</v>
      </c>
      <c r="Z213" s="55"/>
    </row>
    <row r="214" ht="18" customHeight="1">
      <c r="A214" t="s" s="20">
        <f>"S "&amp;B214</f>
        <v>1508</v>
      </c>
      <c r="B214" s="57">
        <v>211</v>
      </c>
      <c r="C214" s="60">
        <v>0</v>
      </c>
      <c r="D214" t="s" s="30">
        <v>496</v>
      </c>
      <c r="E214" t="s" s="30">
        <v>1509</v>
      </c>
      <c r="F214" t="s" s="30">
        <v>1505</v>
      </c>
      <c r="G214" s="32"/>
      <c r="H214" s="32"/>
      <c r="I214" s="32"/>
      <c r="J214" s="32"/>
      <c r="K214" s="32"/>
      <c r="L214" t="s" s="30">
        <v>1510</v>
      </c>
      <c r="M214" s="52">
        <v>35</v>
      </c>
      <c r="N214" s="52">
        <v>1</v>
      </c>
      <c r="O214" t="s" s="30">
        <v>1511</v>
      </c>
      <c r="P214" s="32"/>
      <c r="Q214" s="32"/>
      <c r="R214" s="32"/>
      <c r="S214" s="32"/>
      <c r="T214" s="32"/>
      <c r="U214" s="61">
        <v>40544</v>
      </c>
      <c r="V214" s="61"/>
      <c r="W214" s="61"/>
      <c r="X214" s="61"/>
      <c r="Y214" t="s" s="30">
        <v>1512</v>
      </c>
      <c r="Z214" s="39"/>
    </row>
    <row r="215" ht="28" customHeight="1">
      <c r="A215" t="s" s="20">
        <f>"S "&amp;B215</f>
        <v>1513</v>
      </c>
      <c r="B215" s="56">
        <v>212</v>
      </c>
      <c r="C215" s="58">
        <v>0</v>
      </c>
      <c r="D215" t="s" s="34">
        <v>496</v>
      </c>
      <c r="E215" t="s" s="34">
        <v>1514</v>
      </c>
      <c r="F215" t="s" s="34">
        <v>1505</v>
      </c>
      <c r="G215" s="16"/>
      <c r="H215" s="16"/>
      <c r="I215" s="16"/>
      <c r="J215" s="16"/>
      <c r="K215" s="16"/>
      <c r="L215" t="s" s="34">
        <v>1515</v>
      </c>
      <c r="M215" s="54">
        <v>14</v>
      </c>
      <c r="N215" s="54">
        <v>3</v>
      </c>
      <c r="O215" t="s" s="34">
        <v>1516</v>
      </c>
      <c r="P215" s="16"/>
      <c r="Q215" s="16"/>
      <c r="R215" s="16"/>
      <c r="S215" s="16"/>
      <c r="T215" s="16"/>
      <c r="U215" s="59">
        <v>42005</v>
      </c>
      <c r="V215" s="59"/>
      <c r="W215" s="59"/>
      <c r="X215" s="59"/>
      <c r="Y215" t="s" s="34">
        <v>1517</v>
      </c>
      <c r="Z215" s="55"/>
    </row>
    <row r="216" ht="18" customHeight="1">
      <c r="A216" t="s" s="20">
        <f>"S "&amp;B216</f>
        <v>1518</v>
      </c>
      <c r="B216" s="57">
        <v>213</v>
      </c>
      <c r="C216" s="60">
        <v>0</v>
      </c>
      <c r="D216" t="s" s="30">
        <v>496</v>
      </c>
      <c r="E216" t="s" s="30">
        <v>1519</v>
      </c>
      <c r="F216" t="s" s="30">
        <v>1520</v>
      </c>
      <c r="G216" s="32"/>
      <c r="H216" s="32"/>
      <c r="I216" s="32"/>
      <c r="J216" s="32"/>
      <c r="K216" s="32"/>
      <c r="L216" t="s" s="30">
        <v>1073</v>
      </c>
      <c r="M216" s="52">
        <v>3</v>
      </c>
      <c r="N216" s="52">
        <v>2</v>
      </c>
      <c r="O216" t="s" s="30">
        <v>1521</v>
      </c>
      <c r="P216" s="32"/>
      <c r="Q216" s="32"/>
      <c r="R216" s="32"/>
      <c r="S216" s="32"/>
      <c r="T216" s="32"/>
      <c r="U216" s="61">
        <v>23193</v>
      </c>
      <c r="V216" s="61"/>
      <c r="W216" s="61"/>
      <c r="X216" s="61"/>
      <c r="Y216" t="s" s="30">
        <v>1522</v>
      </c>
      <c r="Z216" s="39"/>
    </row>
    <row r="217" ht="48" customHeight="1">
      <c r="A217" t="s" s="20">
        <f>"S "&amp;B217</f>
        <v>1523</v>
      </c>
      <c r="B217" s="56">
        <v>214</v>
      </c>
      <c r="C217" s="54">
        <v>1</v>
      </c>
      <c r="D217" t="s" s="34">
        <v>443</v>
      </c>
      <c r="E217" t="s" s="34">
        <v>1524</v>
      </c>
      <c r="F217" s="16"/>
      <c r="G217" s="16"/>
      <c r="H217" t="s" s="34">
        <v>301</v>
      </c>
      <c r="I217" s="16"/>
      <c r="J217" s="54">
        <v>1</v>
      </c>
      <c r="K217" s="16"/>
      <c r="L217" s="16"/>
      <c r="M217" s="16"/>
      <c r="N217" s="16"/>
      <c r="O217" t="s" s="34">
        <v>1525</v>
      </c>
      <c r="P217" s="16"/>
      <c r="Q217" s="16"/>
      <c r="R217" s="16"/>
      <c r="S217" t="s" s="34">
        <v>456</v>
      </c>
      <c r="T217" t="s" s="34">
        <v>448</v>
      </c>
      <c r="U217" s="54">
        <v>1671</v>
      </c>
      <c r="V217" s="54">
        <v>1671</v>
      </c>
      <c r="W217" s="16"/>
      <c r="X217" t="s" s="34">
        <v>1526</v>
      </c>
      <c r="Y217" t="s" s="34">
        <v>1527</v>
      </c>
      <c r="Z217" s="55"/>
    </row>
    <row r="218" ht="38" customHeight="1">
      <c r="A218" t="s" s="20">
        <f>"S "&amp;B218</f>
        <v>1528</v>
      </c>
      <c r="B218" s="57">
        <v>215</v>
      </c>
      <c r="C218" s="52">
        <v>1</v>
      </c>
      <c r="D218" t="s" s="30">
        <v>451</v>
      </c>
      <c r="E218" t="s" s="30">
        <v>1529</v>
      </c>
      <c r="F218" s="32"/>
      <c r="G218" s="32"/>
      <c r="H218" s="52">
        <v>1621</v>
      </c>
      <c r="I218" s="52">
        <v>1711</v>
      </c>
      <c r="J218" s="52">
        <v>99</v>
      </c>
      <c r="K218" t="s" s="30">
        <v>1234</v>
      </c>
      <c r="L218" s="32"/>
      <c r="M218" s="32"/>
      <c r="N218" s="32"/>
      <c r="O218" t="s" s="30">
        <v>1530</v>
      </c>
      <c r="P218" t="s" s="30">
        <v>1531</v>
      </c>
      <c r="Q218" t="s" s="30">
        <v>492</v>
      </c>
      <c r="R218" t="s" s="30">
        <v>493</v>
      </c>
      <c r="S218" s="32"/>
      <c r="T218" s="32"/>
      <c r="U218" s="32"/>
      <c r="V218" s="32"/>
      <c r="W218" t="s" s="30">
        <v>1532</v>
      </c>
      <c r="X218" t="s" s="30">
        <v>1533</v>
      </c>
      <c r="Y218" s="32"/>
      <c r="Z218" s="39"/>
    </row>
    <row r="219" ht="48" customHeight="1">
      <c r="A219" t="s" s="20">
        <f>"S "&amp;B219</f>
        <v>1534</v>
      </c>
      <c r="B219" s="56">
        <v>216</v>
      </c>
      <c r="C219" s="54">
        <v>1</v>
      </c>
      <c r="D219" t="s" s="34">
        <v>443</v>
      </c>
      <c r="E219" t="s" s="34">
        <v>1535</v>
      </c>
      <c r="F219" s="16"/>
      <c r="G219" s="16"/>
      <c r="H219" t="s" s="34">
        <v>301</v>
      </c>
      <c r="I219" s="16"/>
      <c r="J219" s="54">
        <v>4</v>
      </c>
      <c r="K219" s="16"/>
      <c r="L219" s="16"/>
      <c r="M219" s="16"/>
      <c r="N219" s="16"/>
      <c r="O219" t="s" s="34">
        <v>1536</v>
      </c>
      <c r="P219" s="16"/>
      <c r="Q219" s="16"/>
      <c r="R219" s="16"/>
      <c r="S219" t="s" s="34">
        <v>507</v>
      </c>
      <c r="T219" t="s" s="34">
        <v>508</v>
      </c>
      <c r="U219" s="54">
        <v>1851</v>
      </c>
      <c r="V219" s="54">
        <v>1855</v>
      </c>
      <c r="W219" s="16"/>
      <c r="X219" t="s" s="34">
        <v>1537</v>
      </c>
      <c r="Y219" t="s" s="34">
        <v>1538</v>
      </c>
      <c r="Z219" s="55"/>
    </row>
    <row r="220" ht="18" customHeight="1">
      <c r="A220" t="s" s="20">
        <f>"S "&amp;B220</f>
        <v>1539</v>
      </c>
      <c r="B220" s="57">
        <v>217</v>
      </c>
      <c r="C220" s="60">
        <v>0</v>
      </c>
      <c r="D220" t="s" s="30">
        <v>443</v>
      </c>
      <c r="E220" t="s" s="30">
        <v>725</v>
      </c>
      <c r="F220" s="32"/>
      <c r="G220" s="32"/>
      <c r="H220" s="32"/>
      <c r="I220" s="32"/>
      <c r="J220" t="s" s="30">
        <v>301</v>
      </c>
      <c r="K220" s="32"/>
      <c r="L220" s="32"/>
      <c r="M220" s="32"/>
      <c r="N220" s="32"/>
      <c r="O220" t="s" s="30">
        <v>1540</v>
      </c>
      <c r="P220" s="32"/>
      <c r="Q220" s="32"/>
      <c r="R220" s="32"/>
      <c r="S220" s="32"/>
      <c r="T220" s="32"/>
      <c r="U220" s="61"/>
      <c r="V220" s="61"/>
      <c r="W220" s="61"/>
      <c r="X220" s="61"/>
      <c r="Y220" s="30"/>
      <c r="Z220" s="62"/>
    </row>
    <row r="221" ht="28" customHeight="1">
      <c r="A221" t="s" s="20">
        <f>"S "&amp;B221</f>
        <v>1541</v>
      </c>
      <c r="B221" s="56">
        <v>218</v>
      </c>
      <c r="C221" s="54">
        <v>1</v>
      </c>
      <c r="D221" t="s" s="34">
        <v>443</v>
      </c>
      <c r="E221" t="s" s="34">
        <v>1542</v>
      </c>
      <c r="F221" s="16"/>
      <c r="G221" s="16"/>
      <c r="H221" t="s" s="34">
        <v>301</v>
      </c>
      <c r="I221" s="16"/>
      <c r="J221" s="54">
        <v>1</v>
      </c>
      <c r="K221" s="16"/>
      <c r="L221" s="16"/>
      <c r="M221" s="16"/>
      <c r="N221" s="16"/>
      <c r="O221" t="s" s="34">
        <v>1543</v>
      </c>
      <c r="P221" s="16"/>
      <c r="Q221" s="16"/>
      <c r="R221" s="16"/>
      <c r="S221" t="s" s="34">
        <v>1179</v>
      </c>
      <c r="T221" t="s" s="34">
        <v>486</v>
      </c>
      <c r="U221" s="54">
        <v>1944</v>
      </c>
      <c r="V221" s="54">
        <v>1944</v>
      </c>
      <c r="W221" s="16"/>
      <c r="X221" t="s" s="34">
        <v>1544</v>
      </c>
      <c r="Y221" t="s" s="34">
        <v>1545</v>
      </c>
      <c r="Z221" s="55"/>
    </row>
    <row r="222" ht="18" customHeight="1">
      <c r="A222" t="s" s="20">
        <f>"S "&amp;B222</f>
        <v>1546</v>
      </c>
      <c r="B222" s="57">
        <v>219</v>
      </c>
      <c r="C222" s="52">
        <v>1</v>
      </c>
      <c r="D222" t="s" s="30">
        <v>451</v>
      </c>
      <c r="E222" t="s" s="30">
        <v>1547</v>
      </c>
      <c r="F222" s="32"/>
      <c r="G222" s="32"/>
      <c r="H222" s="52">
        <v>1480</v>
      </c>
      <c r="I222" s="52">
        <v>1801</v>
      </c>
      <c r="J222" s="52">
        <v>307</v>
      </c>
      <c r="K222" t="s" s="30">
        <v>817</v>
      </c>
      <c r="L222" s="32"/>
      <c r="M222" s="32"/>
      <c r="N222" s="32"/>
      <c r="O222" t="s" s="30">
        <v>1548</v>
      </c>
      <c r="P222" t="s" s="30">
        <v>819</v>
      </c>
      <c r="Q222" t="s" s="30">
        <v>702</v>
      </c>
      <c r="R222" t="s" s="30">
        <v>508</v>
      </c>
      <c r="S222" s="32"/>
      <c r="T222" s="32"/>
      <c r="U222" s="32"/>
      <c r="V222" s="32"/>
      <c r="W222" t="s" s="30">
        <v>820</v>
      </c>
      <c r="X222" s="32"/>
      <c r="Y222" s="32"/>
      <c r="Z222" s="39"/>
    </row>
    <row r="223" ht="28" customHeight="1">
      <c r="A223" t="s" s="20">
        <f>"S "&amp;B223</f>
        <v>1549</v>
      </c>
      <c r="B223" s="56">
        <v>220</v>
      </c>
      <c r="C223" s="54">
        <v>1</v>
      </c>
      <c r="D223" t="s" s="34">
        <v>451</v>
      </c>
      <c r="E223" t="s" s="34">
        <v>1550</v>
      </c>
      <c r="F223" s="16"/>
      <c r="G223" s="16"/>
      <c r="H223" s="54">
        <v>1789</v>
      </c>
      <c r="I223" s="54">
        <v>1798</v>
      </c>
      <c r="J223" s="54">
        <v>1</v>
      </c>
      <c r="K223" t="s" s="34">
        <v>473</v>
      </c>
      <c r="L223" s="16"/>
      <c r="M223" s="16"/>
      <c r="N223" s="16"/>
      <c r="O223" t="s" s="34">
        <v>1551</v>
      </c>
      <c r="P223" t="s" s="34">
        <v>792</v>
      </c>
      <c r="Q223" t="s" s="34">
        <v>606</v>
      </c>
      <c r="R223" t="s" s="34">
        <v>607</v>
      </c>
      <c r="S223" s="16"/>
      <c r="T223" s="16"/>
      <c r="U223" s="16"/>
      <c r="V223" s="16"/>
      <c r="W223" t="s" s="34">
        <v>541</v>
      </c>
      <c r="X223" t="s" s="34">
        <v>1552</v>
      </c>
      <c r="Y223" s="16"/>
      <c r="Z223" s="55"/>
    </row>
    <row r="224" ht="28" customHeight="1">
      <c r="A224" t="s" s="20">
        <f>"S "&amp;B224</f>
        <v>1553</v>
      </c>
      <c r="B224" s="57">
        <v>221</v>
      </c>
      <c r="C224" s="60">
        <v>0</v>
      </c>
      <c r="D224" t="s" s="30">
        <v>496</v>
      </c>
      <c r="E224" t="s" s="30">
        <v>1554</v>
      </c>
      <c r="F224" t="s" s="30">
        <v>1555</v>
      </c>
      <c r="G224" s="32"/>
      <c r="H224" s="32"/>
      <c r="I224" s="32"/>
      <c r="J224" s="32"/>
      <c r="K224" s="32"/>
      <c r="L224" t="s" s="30">
        <v>1556</v>
      </c>
      <c r="M224" s="52">
        <v>4</v>
      </c>
      <c r="N224" s="52">
        <v>1</v>
      </c>
      <c r="O224" t="s" s="30">
        <v>1557</v>
      </c>
      <c r="P224" s="32"/>
      <c r="Q224" s="32"/>
      <c r="R224" s="32"/>
      <c r="S224" s="32"/>
      <c r="T224" s="32"/>
      <c r="U224" s="61">
        <v>33970</v>
      </c>
      <c r="V224" s="61"/>
      <c r="W224" s="61"/>
      <c r="X224" s="61"/>
      <c r="Y224" t="s" s="30">
        <v>301</v>
      </c>
      <c r="Z224" s="39"/>
    </row>
    <row r="225" ht="38" customHeight="1">
      <c r="A225" t="s" s="20">
        <f>"S "&amp;B225</f>
        <v>1558</v>
      </c>
      <c r="B225" s="56">
        <v>222</v>
      </c>
      <c r="C225" s="58">
        <v>0</v>
      </c>
      <c r="D225" t="s" s="34">
        <v>496</v>
      </c>
      <c r="E225" t="s" s="34">
        <v>1559</v>
      </c>
      <c r="F225" t="s" s="34">
        <v>1560</v>
      </c>
      <c r="G225" s="16"/>
      <c r="H225" s="16"/>
      <c r="I225" s="16"/>
      <c r="J225" s="16"/>
      <c r="K225" s="16"/>
      <c r="L225" t="s" s="34">
        <v>1561</v>
      </c>
      <c r="M225" s="54">
        <v>13</v>
      </c>
      <c r="N225" s="16"/>
      <c r="O225" t="s" s="34">
        <v>1562</v>
      </c>
      <c r="P225" s="16"/>
      <c r="Q225" s="16"/>
      <c r="R225" s="16"/>
      <c r="S225" s="16"/>
      <c r="T225" s="16"/>
      <c r="U225" t="s" s="59">
        <v>1563</v>
      </c>
      <c r="V225" s="59"/>
      <c r="W225" s="59"/>
      <c r="X225" s="59"/>
      <c r="Y225" t="s" s="34">
        <v>1564</v>
      </c>
      <c r="Z225" s="55"/>
    </row>
    <row r="226" ht="18" customHeight="1">
      <c r="A226" t="s" s="64">
        <f>"S "&amp;B226</f>
        <v>1565</v>
      </c>
      <c r="B226" s="57">
        <v>223</v>
      </c>
      <c r="C226" s="52">
        <v>1</v>
      </c>
      <c r="D226" t="s" s="30">
        <v>443</v>
      </c>
      <c r="E226" t="s" s="30">
        <v>1566</v>
      </c>
      <c r="F226" s="32"/>
      <c r="G226" s="32"/>
      <c r="H226" t="s" s="30">
        <v>301</v>
      </c>
      <c r="I226" s="32"/>
      <c r="J226" s="52">
        <v>1</v>
      </c>
      <c r="K226" s="32"/>
      <c r="L226" s="32"/>
      <c r="M226" s="32"/>
      <c r="N226" s="32"/>
      <c r="O226" t="s" s="30">
        <v>1567</v>
      </c>
      <c r="P226" s="32"/>
      <c r="Q226" s="32"/>
      <c r="R226" s="32"/>
      <c r="S226" t="s" s="30">
        <v>476</v>
      </c>
      <c r="T226" t="s" s="30">
        <v>476</v>
      </c>
      <c r="U226" s="52">
        <v>1958</v>
      </c>
      <c r="V226" s="52">
        <v>1958</v>
      </c>
      <c r="W226" s="32"/>
      <c r="X226" t="s" s="30">
        <v>1568</v>
      </c>
      <c r="Y226" s="32"/>
      <c r="Z226" s="39"/>
    </row>
    <row r="227" ht="28" customHeight="1">
      <c r="A227" t="s" s="67">
        <f>"S "&amp;B227</f>
        <v>1569</v>
      </c>
      <c r="B227" s="56">
        <v>224</v>
      </c>
      <c r="C227" s="54">
        <v>1</v>
      </c>
      <c r="D227" t="s" s="34">
        <v>443</v>
      </c>
      <c r="E227" t="s" s="34">
        <v>1570</v>
      </c>
      <c r="F227" s="16"/>
      <c r="G227" s="16"/>
      <c r="H227" t="s" s="34">
        <v>301</v>
      </c>
      <c r="I227" s="16"/>
      <c r="J227" s="54">
        <v>1</v>
      </c>
      <c r="K227" s="16"/>
      <c r="L227" s="16"/>
      <c r="M227" s="16"/>
      <c r="N227" s="16"/>
      <c r="O227" t="s" s="34">
        <v>1571</v>
      </c>
      <c r="P227" s="16"/>
      <c r="Q227" s="16"/>
      <c r="R227" s="16"/>
      <c r="S227" t="s" s="34">
        <v>476</v>
      </c>
      <c r="T227" t="s" s="34">
        <v>476</v>
      </c>
      <c r="U227" s="54">
        <v>1968</v>
      </c>
      <c r="V227" s="54">
        <v>1968</v>
      </c>
      <c r="W227" t="s" s="34">
        <v>1572</v>
      </c>
      <c r="X227" t="s" s="34">
        <v>1573</v>
      </c>
      <c r="Y227" s="16"/>
      <c r="Z227" s="55"/>
    </row>
    <row r="228" ht="68" customHeight="1">
      <c r="A228" t="s" s="65">
        <f>"S "&amp;B228</f>
        <v>1574</v>
      </c>
      <c r="B228" s="57">
        <v>225</v>
      </c>
      <c r="C228" s="52">
        <v>1</v>
      </c>
      <c r="D228" t="s" s="30">
        <v>443</v>
      </c>
      <c r="E228" t="s" s="30">
        <v>1575</v>
      </c>
      <c r="F228" s="32"/>
      <c r="G228" s="32"/>
      <c r="H228" t="s" s="30">
        <v>301</v>
      </c>
      <c r="I228" s="32"/>
      <c r="J228" s="52">
        <v>1</v>
      </c>
      <c r="K228" s="32"/>
      <c r="L228" s="32"/>
      <c r="M228" s="32"/>
      <c r="N228" s="32"/>
      <c r="O228" t="s" s="30">
        <v>1576</v>
      </c>
      <c r="P228" s="32"/>
      <c r="Q228" s="32"/>
      <c r="R228" s="32"/>
      <c r="S228" t="s" s="30">
        <v>456</v>
      </c>
      <c r="T228" t="s" s="30">
        <v>448</v>
      </c>
      <c r="U228" t="s" s="61">
        <v>1577</v>
      </c>
      <c r="V228" t="s" s="61">
        <v>1577</v>
      </c>
      <c r="W228" s="32"/>
      <c r="X228" t="s" s="30">
        <v>1578</v>
      </c>
      <c r="Y228" t="s" s="30">
        <v>1579</v>
      </c>
      <c r="Z228" s="39"/>
    </row>
    <row r="229" ht="28" customHeight="1">
      <c r="A229" t="s" s="20">
        <f>"S "&amp;B229</f>
        <v>1580</v>
      </c>
      <c r="B229" s="56">
        <v>226</v>
      </c>
      <c r="C229" s="54">
        <v>1</v>
      </c>
      <c r="D229" t="s" s="34">
        <v>451</v>
      </c>
      <c r="E229" t="s" s="34">
        <v>1581</v>
      </c>
      <c r="F229" s="16"/>
      <c r="G229" s="16"/>
      <c r="H229" s="54">
        <v>1774</v>
      </c>
      <c r="I229" s="54">
        <v>1849</v>
      </c>
      <c r="J229" s="54">
        <v>22</v>
      </c>
      <c r="K229" t="s" s="34">
        <v>473</v>
      </c>
      <c r="L229" s="16"/>
      <c r="M229" s="16"/>
      <c r="N229" s="16"/>
      <c r="O229" t="s" s="34">
        <v>1582</v>
      </c>
      <c r="P229" t="s" s="34">
        <v>792</v>
      </c>
      <c r="Q229" t="s" s="34">
        <v>606</v>
      </c>
      <c r="R229" t="s" s="34">
        <v>607</v>
      </c>
      <c r="S229" s="16"/>
      <c r="T229" s="16"/>
      <c r="U229" s="16"/>
      <c r="V229" s="16"/>
      <c r="W229" t="s" s="34">
        <v>541</v>
      </c>
      <c r="X229" t="s" s="34">
        <v>1583</v>
      </c>
      <c r="Y229" s="16"/>
      <c r="Z229" s="55"/>
    </row>
    <row r="230" ht="28" customHeight="1">
      <c r="A230" t="s" s="20">
        <f>"S "&amp;B230</f>
        <v>1584</v>
      </c>
      <c r="B230" s="57">
        <v>227</v>
      </c>
      <c r="C230" s="60">
        <v>0</v>
      </c>
      <c r="D230" t="s" s="30">
        <v>443</v>
      </c>
      <c r="E230" t="s" s="30">
        <v>1585</v>
      </c>
      <c r="F230" t="s" s="30">
        <v>1586</v>
      </c>
      <c r="G230" s="32"/>
      <c r="H230" s="32"/>
      <c r="I230" s="32"/>
      <c r="J230" s="52">
        <v>1</v>
      </c>
      <c r="K230" s="32"/>
      <c r="L230" s="32"/>
      <c r="M230" s="32"/>
      <c r="N230" s="32"/>
      <c r="O230" t="s" s="30">
        <v>1587</v>
      </c>
      <c r="P230" s="32"/>
      <c r="Q230" s="32"/>
      <c r="R230" s="32"/>
      <c r="S230" t="s" s="30">
        <v>520</v>
      </c>
      <c r="T230" t="s" s="30">
        <v>476</v>
      </c>
      <c r="U230" s="61">
        <v>40544</v>
      </c>
      <c r="V230" s="61"/>
      <c r="W230" s="61"/>
      <c r="X230" s="61"/>
      <c r="Y230" t="s" s="30">
        <v>1588</v>
      </c>
      <c r="Z230" s="62"/>
    </row>
    <row r="231" ht="28" customHeight="1">
      <c r="A231" t="s" s="20">
        <f>"S "&amp;B231</f>
        <v>1589</v>
      </c>
      <c r="B231" s="56">
        <v>228</v>
      </c>
      <c r="C231" s="54">
        <v>1</v>
      </c>
      <c r="D231" t="s" s="34">
        <v>451</v>
      </c>
      <c r="E231" t="s" s="34">
        <v>1590</v>
      </c>
      <c r="F231" s="16"/>
      <c r="G231" s="16"/>
      <c r="H231" s="54">
        <v>1805</v>
      </c>
      <c r="I231" s="54">
        <v>1853</v>
      </c>
      <c r="J231" s="54">
        <v>32</v>
      </c>
      <c r="K231" t="s" s="34">
        <v>473</v>
      </c>
      <c r="L231" s="16"/>
      <c r="M231" s="16"/>
      <c r="N231" s="16"/>
      <c r="O231" t="s" s="34">
        <v>1591</v>
      </c>
      <c r="P231" t="s" s="34">
        <v>792</v>
      </c>
      <c r="Q231" t="s" s="34">
        <v>606</v>
      </c>
      <c r="R231" t="s" s="34">
        <v>607</v>
      </c>
      <c r="S231" s="16"/>
      <c r="T231" s="16"/>
      <c r="U231" s="16"/>
      <c r="V231" s="16"/>
      <c r="W231" t="s" s="34">
        <v>793</v>
      </c>
      <c r="X231" t="s" s="34">
        <v>1592</v>
      </c>
      <c r="Y231" s="16"/>
      <c r="Z231" s="55"/>
    </row>
    <row r="232" ht="18" customHeight="1">
      <c r="A232" t="s" s="20">
        <f>"S "&amp;B232</f>
        <v>1593</v>
      </c>
      <c r="B232" s="57">
        <v>229</v>
      </c>
      <c r="C232" s="60">
        <v>0</v>
      </c>
      <c r="D232" t="s" s="30">
        <v>443</v>
      </c>
      <c r="E232" t="s" s="30">
        <v>1594</v>
      </c>
      <c r="F232" s="32"/>
      <c r="G232" s="32"/>
      <c r="H232" s="32"/>
      <c r="I232" s="32"/>
      <c r="J232" t="s" s="30">
        <v>301</v>
      </c>
      <c r="K232" s="32"/>
      <c r="L232" s="32"/>
      <c r="M232" s="32"/>
      <c r="N232" s="32"/>
      <c r="O232" t="s" s="30">
        <v>1595</v>
      </c>
      <c r="P232" s="32"/>
      <c r="Q232" s="32"/>
      <c r="R232" s="32"/>
      <c r="S232" s="32"/>
      <c r="T232" s="32"/>
      <c r="U232" s="61"/>
      <c r="V232" s="61"/>
      <c r="W232" s="61"/>
      <c r="X232" s="61"/>
      <c r="Y232" s="30"/>
      <c r="Z232" s="62"/>
    </row>
    <row r="233" ht="18" customHeight="1">
      <c r="A233" t="s" s="20">
        <f>"S "&amp;B233</f>
        <v>1596</v>
      </c>
      <c r="B233" s="56">
        <v>230</v>
      </c>
      <c r="C233" s="58">
        <v>0</v>
      </c>
      <c r="D233" t="s" s="34">
        <v>443</v>
      </c>
      <c r="E233" t="s" s="34">
        <v>1597</v>
      </c>
      <c r="F233" s="16"/>
      <c r="G233" s="16"/>
      <c r="H233" s="16"/>
      <c r="I233" s="16"/>
      <c r="J233" t="s" s="34">
        <v>301</v>
      </c>
      <c r="K233" s="16"/>
      <c r="L233" s="16"/>
      <c r="M233" s="16"/>
      <c r="N233" s="16"/>
      <c r="O233" t="s" s="34">
        <v>1598</v>
      </c>
      <c r="P233" s="16"/>
      <c r="Q233" s="16"/>
      <c r="R233" s="16"/>
      <c r="S233" s="16"/>
      <c r="T233" s="16"/>
      <c r="U233" s="59"/>
      <c r="V233" s="59"/>
      <c r="W233" s="59"/>
      <c r="X233" s="59"/>
      <c r="Y233" s="34"/>
      <c r="Z233" s="63"/>
    </row>
    <row r="234" ht="18" customHeight="1">
      <c r="A234" t="s" s="20">
        <f>"S "&amp;B234</f>
        <v>1599</v>
      </c>
      <c r="B234" s="57">
        <v>231</v>
      </c>
      <c r="C234" s="52">
        <v>1</v>
      </c>
      <c r="D234" t="s" s="30">
        <v>451</v>
      </c>
      <c r="E234" t="s" s="30">
        <v>1600</v>
      </c>
      <c r="F234" s="32"/>
      <c r="G234" s="32"/>
      <c r="H234" t="s" s="30">
        <v>301</v>
      </c>
      <c r="I234" s="32"/>
      <c r="J234" t="s" s="30">
        <v>301</v>
      </c>
      <c r="K234" t="s" s="30">
        <v>453</v>
      </c>
      <c r="L234" s="32"/>
      <c r="M234" s="32"/>
      <c r="N234" s="32"/>
      <c r="O234" t="s" s="30">
        <v>1601</v>
      </c>
      <c r="P234" t="s" s="30">
        <v>1602</v>
      </c>
      <c r="Q234" t="s" s="30">
        <v>1603</v>
      </c>
      <c r="R234" t="s" s="30">
        <v>448</v>
      </c>
      <c r="S234" s="32"/>
      <c r="T234" s="32"/>
      <c r="U234" s="32"/>
      <c r="V234" s="32"/>
      <c r="W234" t="s" s="30">
        <v>1604</v>
      </c>
      <c r="X234" t="s" s="30">
        <v>1605</v>
      </c>
      <c r="Y234" s="32"/>
      <c r="Z234" s="39"/>
    </row>
    <row r="235" ht="18" customHeight="1">
      <c r="A235" t="s" s="64">
        <f>"S "&amp;B235</f>
        <v>1606</v>
      </c>
      <c r="B235" s="56">
        <v>232</v>
      </c>
      <c r="C235" s="54">
        <v>1</v>
      </c>
      <c r="D235" t="s" s="34">
        <v>443</v>
      </c>
      <c r="E235" t="s" s="34">
        <v>1607</v>
      </c>
      <c r="F235" s="16"/>
      <c r="G235" s="16"/>
      <c r="H235" s="54">
        <v>1520</v>
      </c>
      <c r="I235" s="54">
        <v>1844</v>
      </c>
      <c r="J235" s="54">
        <v>1</v>
      </c>
      <c r="K235" s="16"/>
      <c r="L235" s="16"/>
      <c r="M235" s="16"/>
      <c r="N235" s="16"/>
      <c r="O235" t="s" s="34">
        <v>1608</v>
      </c>
      <c r="P235" s="16"/>
      <c r="Q235" s="16"/>
      <c r="R235" s="16"/>
      <c r="S235" t="s" s="34">
        <v>520</v>
      </c>
      <c r="T235" t="s" s="34">
        <v>476</v>
      </c>
      <c r="U235" s="54">
        <v>1992</v>
      </c>
      <c r="V235" s="54">
        <v>1992</v>
      </c>
      <c r="W235" s="16"/>
      <c r="X235" t="s" s="34">
        <v>1609</v>
      </c>
      <c r="Y235" s="16"/>
      <c r="Z235" s="55"/>
    </row>
    <row r="236" ht="28" customHeight="1">
      <c r="A236" t="s" s="65">
        <f>"S "&amp;B236</f>
        <v>1610</v>
      </c>
      <c r="B236" s="57">
        <v>233</v>
      </c>
      <c r="C236" s="52">
        <v>1</v>
      </c>
      <c r="D236" t="s" s="30">
        <v>451</v>
      </c>
      <c r="E236" t="s" s="30">
        <v>1611</v>
      </c>
      <c r="F236" s="32"/>
      <c r="G236" s="32"/>
      <c r="H236" t="s" s="30">
        <v>301</v>
      </c>
      <c r="I236" s="32"/>
      <c r="J236" s="52">
        <v>76</v>
      </c>
      <c r="K236" t="s" s="30">
        <v>473</v>
      </c>
      <c r="L236" s="32"/>
      <c r="M236" s="32"/>
      <c r="N236" s="32"/>
      <c r="O236" t="s" s="30">
        <v>1612</v>
      </c>
      <c r="P236" t="s" s="30">
        <v>1613</v>
      </c>
      <c r="Q236" t="s" s="30">
        <v>507</v>
      </c>
      <c r="R236" t="s" s="30">
        <v>508</v>
      </c>
      <c r="S236" s="32"/>
      <c r="T236" s="32"/>
      <c r="U236" s="32"/>
      <c r="V236" s="32"/>
      <c r="W236" t="s" s="30">
        <v>1614</v>
      </c>
      <c r="X236" t="s" s="30">
        <v>1615</v>
      </c>
      <c r="Y236" s="32"/>
      <c r="Z236" s="39"/>
    </row>
    <row r="237" ht="18" customHeight="1">
      <c r="A237" t="s" s="20">
        <f>"S "&amp;B237</f>
        <v>1616</v>
      </c>
      <c r="B237" s="56">
        <v>234</v>
      </c>
      <c r="C237" s="58">
        <v>0</v>
      </c>
      <c r="D237" t="s" s="34">
        <v>443</v>
      </c>
      <c r="E237" t="s" s="34">
        <v>1617</v>
      </c>
      <c r="F237" t="s" s="34">
        <v>1618</v>
      </c>
      <c r="G237" s="16"/>
      <c r="H237" s="16"/>
      <c r="I237" s="16"/>
      <c r="J237" s="54">
        <v>1</v>
      </c>
      <c r="K237" s="16"/>
      <c r="L237" s="16"/>
      <c r="M237" s="16"/>
      <c r="N237" s="16"/>
      <c r="O237" t="s" s="34">
        <v>1619</v>
      </c>
      <c r="P237" s="16"/>
      <c r="Q237" s="16"/>
      <c r="R237" s="16"/>
      <c r="S237" t="s" s="34">
        <v>1198</v>
      </c>
      <c r="T237" t="s" s="34">
        <v>486</v>
      </c>
      <c r="U237" s="59">
        <v>23377</v>
      </c>
      <c r="V237" s="59"/>
      <c r="W237" s="59"/>
      <c r="X237" s="59"/>
      <c r="Y237" t="s" s="34">
        <v>301</v>
      </c>
      <c r="Z237" s="63"/>
    </row>
    <row r="238" ht="28" customHeight="1">
      <c r="A238" t="s" s="20">
        <f>"S "&amp;B238</f>
        <v>1620</v>
      </c>
      <c r="B238" s="57">
        <v>235</v>
      </c>
      <c r="C238" s="60">
        <v>0</v>
      </c>
      <c r="D238" t="s" s="30">
        <v>496</v>
      </c>
      <c r="E238" t="s" s="30">
        <v>1621</v>
      </c>
      <c r="F238" t="s" s="30">
        <v>1622</v>
      </c>
      <c r="G238" s="32"/>
      <c r="H238" s="32"/>
      <c r="I238" s="32"/>
      <c r="J238" s="32"/>
      <c r="K238" s="32"/>
      <c r="L238" t="s" s="30">
        <v>1623</v>
      </c>
      <c r="M238" s="52">
        <v>65</v>
      </c>
      <c r="N238" s="32"/>
      <c r="O238" t="s" s="30">
        <v>1624</v>
      </c>
      <c r="P238" s="32"/>
      <c r="Q238" s="32"/>
      <c r="R238" s="32"/>
      <c r="S238" s="32"/>
      <c r="T238" s="32"/>
      <c r="U238" s="61">
        <v>42370</v>
      </c>
      <c r="V238" s="61"/>
      <c r="W238" s="61"/>
      <c r="X238" s="61"/>
      <c r="Y238" t="s" s="30">
        <v>1625</v>
      </c>
      <c r="Z238" s="39"/>
    </row>
    <row r="239" ht="28" customHeight="1">
      <c r="A239" t="s" s="20">
        <f>"S "&amp;B239</f>
        <v>1626</v>
      </c>
      <c r="B239" s="56">
        <v>236</v>
      </c>
      <c r="C239" s="58">
        <v>0</v>
      </c>
      <c r="D239" t="s" s="34">
        <v>496</v>
      </c>
      <c r="E239" t="s" s="34">
        <v>1627</v>
      </c>
      <c r="F239" t="s" s="34">
        <v>1628</v>
      </c>
      <c r="G239" s="16"/>
      <c r="H239" s="16"/>
      <c r="I239" s="16"/>
      <c r="J239" s="16"/>
      <c r="K239" s="16"/>
      <c r="L239" t="s" s="34">
        <v>616</v>
      </c>
      <c r="M239" s="54">
        <v>94</v>
      </c>
      <c r="N239" s="54">
        <v>3</v>
      </c>
      <c r="O239" t="s" s="34">
        <v>1629</v>
      </c>
      <c r="P239" s="16"/>
      <c r="Q239" s="16"/>
      <c r="R239" s="16"/>
      <c r="S239" s="16"/>
      <c r="T239" s="16"/>
      <c r="U239" s="59">
        <v>41640</v>
      </c>
      <c r="V239" s="59"/>
      <c r="W239" s="59"/>
      <c r="X239" s="59"/>
      <c r="Y239" t="s" s="34">
        <v>1630</v>
      </c>
      <c r="Z239" s="55"/>
    </row>
    <row r="240" ht="18" customHeight="1">
      <c r="A240" t="s" s="20">
        <f>"S "&amp;B240</f>
        <v>1631</v>
      </c>
      <c r="B240" s="57">
        <v>237</v>
      </c>
      <c r="C240" s="60">
        <v>0</v>
      </c>
      <c r="D240" t="s" s="30">
        <v>443</v>
      </c>
      <c r="E240" t="s" s="30">
        <v>1632</v>
      </c>
      <c r="F240" t="s" s="30">
        <v>1633</v>
      </c>
      <c r="G240" s="32"/>
      <c r="H240" s="32"/>
      <c r="I240" s="32"/>
      <c r="J240" s="52">
        <v>1</v>
      </c>
      <c r="K240" s="32"/>
      <c r="L240" s="32"/>
      <c r="M240" s="32"/>
      <c r="N240" s="32"/>
      <c r="O240" t="s" s="30">
        <v>1634</v>
      </c>
      <c r="P240" s="32"/>
      <c r="Q240" s="32"/>
      <c r="R240" s="32"/>
      <c r="S240" t="s" s="30">
        <v>476</v>
      </c>
      <c r="T240" t="s" s="30">
        <v>476</v>
      </c>
      <c r="U240" s="61">
        <v>33970</v>
      </c>
      <c r="V240" s="61"/>
      <c r="W240" s="61"/>
      <c r="X240" s="61"/>
      <c r="Y240" t="s" s="30">
        <v>1635</v>
      </c>
      <c r="Z240" s="62"/>
    </row>
    <row r="241" ht="18" customHeight="1">
      <c r="A241" t="s" s="20">
        <f>"S "&amp;B241</f>
        <v>1636</v>
      </c>
      <c r="B241" s="56">
        <v>238</v>
      </c>
      <c r="C241" s="58">
        <v>0</v>
      </c>
      <c r="D241" t="s" s="34">
        <v>443</v>
      </c>
      <c r="E241" t="s" s="34">
        <v>1637</v>
      </c>
      <c r="F241" t="s" s="34">
        <v>1638</v>
      </c>
      <c r="G241" s="16"/>
      <c r="H241" s="16"/>
      <c r="I241" s="16"/>
      <c r="J241" s="54">
        <v>1</v>
      </c>
      <c r="K241" s="16"/>
      <c r="L241" s="16"/>
      <c r="M241" s="16"/>
      <c r="N241" s="16"/>
      <c r="O241" t="s" s="34">
        <v>1639</v>
      </c>
      <c r="P241" s="16"/>
      <c r="Q241" s="16"/>
      <c r="R241" s="16"/>
      <c r="S241" t="s" s="34">
        <v>1117</v>
      </c>
      <c r="T241" t="s" s="34">
        <v>486</v>
      </c>
      <c r="U241" s="59">
        <v>12055</v>
      </c>
      <c r="V241" s="59"/>
      <c r="W241" s="59"/>
      <c r="X241" s="59"/>
      <c r="Y241" t="s" s="34">
        <v>1640</v>
      </c>
      <c r="Z241" s="63"/>
    </row>
    <row r="242" ht="18" customHeight="1">
      <c r="A242" t="s" s="20">
        <f>"S "&amp;B242</f>
        <v>1641</v>
      </c>
      <c r="B242" s="57">
        <v>239</v>
      </c>
      <c r="C242" s="60">
        <v>0</v>
      </c>
      <c r="D242" t="s" s="30">
        <v>496</v>
      </c>
      <c r="E242" t="s" s="30">
        <v>1642</v>
      </c>
      <c r="F242" t="s" s="30">
        <v>1643</v>
      </c>
      <c r="G242" s="32"/>
      <c r="H242" s="32"/>
      <c r="I242" s="32"/>
      <c r="J242" s="32"/>
      <c r="K242" s="32"/>
      <c r="L242" t="s" s="30">
        <v>1644</v>
      </c>
      <c r="M242" s="52">
        <v>70</v>
      </c>
      <c r="N242" s="52">
        <v>3</v>
      </c>
      <c r="O242" t="s" s="30">
        <v>1645</v>
      </c>
      <c r="P242" s="32"/>
      <c r="Q242" s="32"/>
      <c r="R242" s="32"/>
      <c r="S242" s="32"/>
      <c r="T242" s="32"/>
      <c r="U242" s="61">
        <v>32509</v>
      </c>
      <c r="V242" s="61"/>
      <c r="W242" s="61"/>
      <c r="X242" s="61"/>
      <c r="Y242" t="s" s="30">
        <v>1646</v>
      </c>
      <c r="Z242" s="39"/>
    </row>
    <row r="243" ht="18" customHeight="1">
      <c r="A243" t="s" s="20">
        <f>"S "&amp;B243</f>
        <v>1647</v>
      </c>
      <c r="B243" s="56">
        <v>240</v>
      </c>
      <c r="C243" s="54">
        <v>1</v>
      </c>
      <c r="D243" t="s" s="34">
        <v>443</v>
      </c>
      <c r="E243" t="s" s="34">
        <v>1648</v>
      </c>
      <c r="F243" s="16"/>
      <c r="G243" s="16"/>
      <c r="H243" s="54">
        <v>1655</v>
      </c>
      <c r="I243" s="54">
        <v>1694</v>
      </c>
      <c r="J243" s="54">
        <v>1</v>
      </c>
      <c r="K243" s="16"/>
      <c r="L243" s="16"/>
      <c r="M243" s="16"/>
      <c r="N243" s="16"/>
      <c r="O243" t="s" s="34">
        <v>1649</v>
      </c>
      <c r="P243" s="16"/>
      <c r="Q243" s="16"/>
      <c r="R243" s="16"/>
      <c r="S243" t="s" s="34">
        <v>507</v>
      </c>
      <c r="T243" t="s" s="34">
        <v>508</v>
      </c>
      <c r="U243" s="54">
        <v>1694</v>
      </c>
      <c r="V243" s="54">
        <v>1694</v>
      </c>
      <c r="W243" s="16"/>
      <c r="X243" s="16"/>
      <c r="Y243" t="s" s="34">
        <v>1650</v>
      </c>
      <c r="Z243" s="55"/>
    </row>
    <row r="244" ht="18" customHeight="1">
      <c r="A244" t="s" s="20">
        <f>"S "&amp;B244</f>
        <v>1651</v>
      </c>
      <c r="B244" s="57">
        <v>241</v>
      </c>
      <c r="C244" s="60">
        <v>0</v>
      </c>
      <c r="D244" t="s" s="30">
        <v>443</v>
      </c>
      <c r="E244" t="s" s="30">
        <v>1652</v>
      </c>
      <c r="F244" t="s" s="30">
        <v>1653</v>
      </c>
      <c r="G244" s="32"/>
      <c r="H244" s="32"/>
      <c r="I244" s="32"/>
      <c r="J244" s="52">
        <v>1</v>
      </c>
      <c r="K244" s="32"/>
      <c r="L244" s="32"/>
      <c r="M244" s="32"/>
      <c r="N244" s="32"/>
      <c r="O244" t="s" s="30">
        <v>1654</v>
      </c>
      <c r="P244" s="32"/>
      <c r="Q244" s="32"/>
      <c r="R244" s="32"/>
      <c r="S244" t="s" s="30">
        <v>485</v>
      </c>
      <c r="T244" t="s" s="30">
        <v>486</v>
      </c>
      <c r="U244" s="61">
        <v>14246</v>
      </c>
      <c r="V244" s="61"/>
      <c r="W244" s="61"/>
      <c r="X244" s="61"/>
      <c r="Y244" t="s" s="30">
        <v>1655</v>
      </c>
      <c r="Z244" s="62"/>
    </row>
    <row r="245" ht="18" customHeight="1">
      <c r="A245" t="s" s="20">
        <f>"S "&amp;B245</f>
        <v>1656</v>
      </c>
      <c r="B245" s="56">
        <v>242</v>
      </c>
      <c r="C245" s="58">
        <v>0</v>
      </c>
      <c r="D245" t="s" s="34">
        <v>443</v>
      </c>
      <c r="E245" t="s" s="34">
        <v>1657</v>
      </c>
      <c r="F245" t="s" s="34">
        <v>1653</v>
      </c>
      <c r="G245" s="16"/>
      <c r="H245" s="16"/>
      <c r="I245" s="16"/>
      <c r="J245" s="54">
        <v>1</v>
      </c>
      <c r="K245" s="16"/>
      <c r="L245" s="16"/>
      <c r="M245" s="16"/>
      <c r="N245" s="16"/>
      <c r="O245" t="s" s="34">
        <v>1658</v>
      </c>
      <c r="P245" s="16"/>
      <c r="Q245" s="16"/>
      <c r="R245" s="16"/>
      <c r="S245" t="s" s="34">
        <v>485</v>
      </c>
      <c r="T245" t="s" s="34">
        <v>486</v>
      </c>
      <c r="U245" s="59">
        <v>20821</v>
      </c>
      <c r="V245" s="59"/>
      <c r="W245" s="59"/>
      <c r="X245" s="59"/>
      <c r="Y245" t="s" s="34">
        <v>1659</v>
      </c>
      <c r="Z245" s="63"/>
    </row>
    <row r="246" ht="38" customHeight="1">
      <c r="A246" t="s" s="20">
        <f>"S "&amp;B246</f>
        <v>1660</v>
      </c>
      <c r="B246" s="57">
        <v>243</v>
      </c>
      <c r="C246" s="60">
        <v>0</v>
      </c>
      <c r="D246" t="s" s="30">
        <v>443</v>
      </c>
      <c r="E246" t="s" s="30">
        <v>1661</v>
      </c>
      <c r="F246" t="s" s="30">
        <v>1662</v>
      </c>
      <c r="G246" s="32"/>
      <c r="H246" s="32"/>
      <c r="I246" s="32"/>
      <c r="J246" s="52">
        <v>1</v>
      </c>
      <c r="K246" s="32"/>
      <c r="L246" s="32"/>
      <c r="M246" s="32"/>
      <c r="N246" s="32"/>
      <c r="O246" t="s" s="30">
        <v>1663</v>
      </c>
      <c r="P246" s="32"/>
      <c r="Q246" s="32"/>
      <c r="R246" s="32"/>
      <c r="S246" t="s" s="30">
        <v>1198</v>
      </c>
      <c r="T246" t="s" s="30">
        <v>486</v>
      </c>
      <c r="U246" s="61">
        <v>39814</v>
      </c>
      <c r="V246" s="61"/>
      <c r="W246" s="61"/>
      <c r="X246" s="61"/>
      <c r="Y246" t="s" s="30">
        <v>1664</v>
      </c>
      <c r="Z246" s="62"/>
    </row>
    <row r="247" ht="28" customHeight="1">
      <c r="A247" t="s" s="20">
        <f>"S "&amp;B247</f>
        <v>1665</v>
      </c>
      <c r="B247" s="56">
        <v>244</v>
      </c>
      <c r="C247" s="58">
        <v>0</v>
      </c>
      <c r="D247" t="s" s="34">
        <v>576</v>
      </c>
      <c r="E247" t="s" s="34">
        <v>1666</v>
      </c>
      <c r="F247" t="s" s="34">
        <v>1667</v>
      </c>
      <c r="G247" s="16"/>
      <c r="H247" s="16"/>
      <c r="I247" s="16"/>
      <c r="J247" s="16"/>
      <c r="K247" s="16"/>
      <c r="L247" s="16"/>
      <c r="M247" s="16"/>
      <c r="N247" s="16"/>
      <c r="O247" t="s" s="34">
        <v>1668</v>
      </c>
      <c r="P247" s="16"/>
      <c r="Q247" s="16"/>
      <c r="R247" s="16"/>
      <c r="S247" s="16"/>
      <c r="T247" s="16"/>
      <c r="U247" s="59">
        <v>41640</v>
      </c>
      <c r="V247" s="59"/>
      <c r="W247" s="59"/>
      <c r="X247" s="59"/>
      <c r="Y247" t="s" s="34">
        <v>1669</v>
      </c>
      <c r="Z247" s="55"/>
    </row>
    <row r="248" ht="28" customHeight="1">
      <c r="A248" t="s" s="20">
        <f>"S "&amp;B248</f>
        <v>1670</v>
      </c>
      <c r="B248" s="57">
        <v>245</v>
      </c>
      <c r="C248" s="52">
        <v>1</v>
      </c>
      <c r="D248" t="s" s="30">
        <v>443</v>
      </c>
      <c r="E248" t="s" s="30">
        <v>1671</v>
      </c>
      <c r="F248" s="32"/>
      <c r="G248" s="32"/>
      <c r="H248" s="52">
        <v>1641</v>
      </c>
      <c r="I248" s="52">
        <v>1642</v>
      </c>
      <c r="J248" s="52">
        <v>1</v>
      </c>
      <c r="K248" s="32"/>
      <c r="L248" s="32"/>
      <c r="M248" s="32"/>
      <c r="N248" s="32"/>
      <c r="O248" t="s" s="30">
        <v>1672</v>
      </c>
      <c r="P248" s="32"/>
      <c r="Q248" s="32"/>
      <c r="R248" s="32"/>
      <c r="S248" t="s" s="30">
        <v>507</v>
      </c>
      <c r="T248" t="s" s="30">
        <v>508</v>
      </c>
      <c r="U248" s="52">
        <v>1642</v>
      </c>
      <c r="V248" s="52">
        <v>1642</v>
      </c>
      <c r="W248" s="32"/>
      <c r="X248" s="32"/>
      <c r="Y248" s="32"/>
      <c r="Z248" s="39"/>
    </row>
    <row r="249" ht="18" customHeight="1">
      <c r="A249" t="s" s="20">
        <f>"S "&amp;B249</f>
        <v>1673</v>
      </c>
      <c r="B249" s="56">
        <v>246</v>
      </c>
      <c r="C249" s="54">
        <v>1</v>
      </c>
      <c r="D249" t="s" s="34">
        <v>451</v>
      </c>
      <c r="E249" t="s" s="34">
        <v>1674</v>
      </c>
      <c r="F249" s="16"/>
      <c r="G249" s="16"/>
      <c r="H249" s="54">
        <v>1527</v>
      </c>
      <c r="I249" s="54">
        <v>1831</v>
      </c>
      <c r="J249" s="54">
        <v>1263</v>
      </c>
      <c r="K249" t="s" s="34">
        <v>817</v>
      </c>
      <c r="L249" s="16"/>
      <c r="M249" s="16"/>
      <c r="N249" s="16"/>
      <c r="O249" t="s" s="34">
        <v>1675</v>
      </c>
      <c r="P249" t="s" s="34">
        <v>819</v>
      </c>
      <c r="Q249" t="s" s="34">
        <v>702</v>
      </c>
      <c r="R249" t="s" s="34">
        <v>508</v>
      </c>
      <c r="S249" s="16"/>
      <c r="T249" s="16"/>
      <c r="U249" s="16"/>
      <c r="V249" s="16"/>
      <c r="W249" t="s" s="34">
        <v>820</v>
      </c>
      <c r="X249" s="16"/>
      <c r="Y249" s="16"/>
      <c r="Z249" s="55"/>
    </row>
    <row r="250" ht="28" customHeight="1">
      <c r="A250" t="s" s="20">
        <f>"S "&amp;B250</f>
        <v>1676</v>
      </c>
      <c r="B250" s="57">
        <v>247</v>
      </c>
      <c r="C250" s="52">
        <v>1</v>
      </c>
      <c r="D250" t="s" s="30">
        <v>451</v>
      </c>
      <c r="E250" t="s" s="30">
        <v>1677</v>
      </c>
      <c r="F250" s="32"/>
      <c r="G250" s="32"/>
      <c r="H250" s="52">
        <v>1817</v>
      </c>
      <c r="I250" s="52">
        <v>1850</v>
      </c>
      <c r="J250" s="52">
        <v>4</v>
      </c>
      <c r="K250" t="s" s="30">
        <v>473</v>
      </c>
      <c r="L250" s="32"/>
      <c r="M250" s="32"/>
      <c r="N250" s="32"/>
      <c r="O250" t="s" s="30">
        <v>1678</v>
      </c>
      <c r="P250" t="s" s="30">
        <v>792</v>
      </c>
      <c r="Q250" t="s" s="30">
        <v>606</v>
      </c>
      <c r="R250" t="s" s="30">
        <v>607</v>
      </c>
      <c r="S250" s="32"/>
      <c r="T250" s="32"/>
      <c r="U250" s="32"/>
      <c r="V250" s="32"/>
      <c r="W250" t="s" s="30">
        <v>793</v>
      </c>
      <c r="X250" s="32"/>
      <c r="Y250" s="32"/>
      <c r="Z250" s="39"/>
    </row>
    <row r="251" ht="28" customHeight="1">
      <c r="A251" t="s" s="20">
        <f>"S "&amp;B251</f>
        <v>1679</v>
      </c>
      <c r="B251" s="56">
        <v>248</v>
      </c>
      <c r="C251" s="58">
        <v>0</v>
      </c>
      <c r="D251" t="s" s="34">
        <v>496</v>
      </c>
      <c r="E251" t="s" s="34">
        <v>1680</v>
      </c>
      <c r="F251" t="s" s="34">
        <v>1681</v>
      </c>
      <c r="G251" s="16"/>
      <c r="H251" s="16"/>
      <c r="I251" s="16"/>
      <c r="J251" s="16"/>
      <c r="K251" s="16"/>
      <c r="L251" t="s" s="34">
        <v>1510</v>
      </c>
      <c r="M251" s="54">
        <v>24</v>
      </c>
      <c r="N251" s="54">
        <v>3</v>
      </c>
      <c r="O251" t="s" s="34">
        <v>1682</v>
      </c>
      <c r="P251" s="16"/>
      <c r="Q251" s="16"/>
      <c r="R251" s="16"/>
      <c r="S251" s="16"/>
      <c r="T251" s="16"/>
      <c r="U251" s="59">
        <v>36526</v>
      </c>
      <c r="V251" s="59"/>
      <c r="W251" s="59"/>
      <c r="X251" s="59"/>
      <c r="Y251" t="s" s="34">
        <v>301</v>
      </c>
      <c r="Z251" s="55"/>
    </row>
    <row r="252" ht="88" customHeight="1">
      <c r="A252" t="s" s="20">
        <f>"S "&amp;B252</f>
        <v>1683</v>
      </c>
      <c r="B252" s="57">
        <v>249</v>
      </c>
      <c r="C252" s="52">
        <v>1</v>
      </c>
      <c r="D252" t="s" s="30">
        <v>443</v>
      </c>
      <c r="E252" t="s" s="30">
        <v>1684</v>
      </c>
      <c r="F252" s="32"/>
      <c r="G252" s="32"/>
      <c r="H252" t="s" s="30">
        <v>301</v>
      </c>
      <c r="I252" s="32"/>
      <c r="J252" s="52">
        <v>2</v>
      </c>
      <c r="K252" s="32"/>
      <c r="L252" s="32"/>
      <c r="M252" s="32"/>
      <c r="N252" s="32"/>
      <c r="O252" t="s" s="30">
        <v>1685</v>
      </c>
      <c r="P252" s="32"/>
      <c r="Q252" s="32"/>
      <c r="R252" s="32"/>
      <c r="S252" t="s" s="30">
        <v>456</v>
      </c>
      <c r="T252" t="s" s="30">
        <v>448</v>
      </c>
      <c r="U252" s="52">
        <v>1707</v>
      </c>
      <c r="V252" s="32"/>
      <c r="W252" s="32"/>
      <c r="X252" s="32"/>
      <c r="Y252" t="s" s="30">
        <v>1686</v>
      </c>
      <c r="Z252" s="39"/>
    </row>
    <row r="253" ht="18" customHeight="1">
      <c r="A253" t="s" s="20">
        <f>"S "&amp;B253</f>
        <v>1687</v>
      </c>
      <c r="B253" s="56">
        <v>250</v>
      </c>
      <c r="C253" s="54">
        <v>1</v>
      </c>
      <c r="D253" t="s" s="34">
        <v>451</v>
      </c>
      <c r="E253" t="s" s="34">
        <v>1688</v>
      </c>
      <c r="F253" s="16"/>
      <c r="G253" s="16"/>
      <c r="H253" s="54">
        <v>1</v>
      </c>
      <c r="I253" s="54">
        <v>1964</v>
      </c>
      <c r="J253" s="54">
        <v>3885</v>
      </c>
      <c r="K253" t="s" s="34">
        <v>453</v>
      </c>
      <c r="L253" s="16"/>
      <c r="M253" s="16"/>
      <c r="N253" s="16"/>
      <c r="O253" t="s" s="34">
        <v>1689</v>
      </c>
      <c r="P253" t="s" s="34">
        <v>455</v>
      </c>
      <c r="Q253" t="s" s="34">
        <v>456</v>
      </c>
      <c r="R253" t="s" s="34">
        <v>448</v>
      </c>
      <c r="S253" s="16"/>
      <c r="T253" s="16"/>
      <c r="U253" s="16"/>
      <c r="V253" s="16"/>
      <c r="W253" t="s" s="34">
        <v>457</v>
      </c>
      <c r="X253" s="16"/>
      <c r="Y253" s="16"/>
      <c r="Z253" s="55"/>
    </row>
    <row r="254" ht="28" customHeight="1">
      <c r="A254" t="s" s="20">
        <f>"S "&amp;B254</f>
        <v>1690</v>
      </c>
      <c r="B254" s="57">
        <v>251</v>
      </c>
      <c r="C254" s="52">
        <v>1</v>
      </c>
      <c r="D254" t="s" s="30">
        <v>451</v>
      </c>
      <c r="E254" t="s" s="30">
        <v>1691</v>
      </c>
      <c r="F254" s="32"/>
      <c r="G254" s="32"/>
      <c r="H254" s="52">
        <v>1201</v>
      </c>
      <c r="I254" s="52">
        <v>2000</v>
      </c>
      <c r="J254" s="52">
        <v>59</v>
      </c>
      <c r="K254" t="s" s="30">
        <v>1692</v>
      </c>
      <c r="L254" s="32"/>
      <c r="M254" s="32"/>
      <c r="N254" s="32"/>
      <c r="O254" t="s" s="30">
        <v>1693</v>
      </c>
      <c r="P254" t="s" s="30">
        <v>1694</v>
      </c>
      <c r="Q254" t="s" s="30">
        <v>1695</v>
      </c>
      <c r="R254" t="s" s="30">
        <v>448</v>
      </c>
      <c r="S254" s="32"/>
      <c r="T254" s="32"/>
      <c r="U254" s="32"/>
      <c r="V254" s="32"/>
      <c r="W254" t="s" s="30">
        <v>1696</v>
      </c>
      <c r="X254" t="s" s="30">
        <v>1697</v>
      </c>
      <c r="Y254" s="32"/>
      <c r="Z254" s="39"/>
    </row>
    <row r="255" ht="18" customHeight="1">
      <c r="A255" t="s" s="20">
        <f>"S "&amp;B255</f>
        <v>1698</v>
      </c>
      <c r="B255" s="56">
        <v>252</v>
      </c>
      <c r="C255" s="58">
        <v>0</v>
      </c>
      <c r="D255" t="s" s="34">
        <v>576</v>
      </c>
      <c r="E255" t="s" s="34">
        <v>1699</v>
      </c>
      <c r="F255" t="s" s="34">
        <v>1700</v>
      </c>
      <c r="G255" s="16"/>
      <c r="H255" s="16"/>
      <c r="I255" s="16"/>
      <c r="J255" s="16"/>
      <c r="K255" s="16"/>
      <c r="L255" s="16"/>
      <c r="M255" s="16"/>
      <c r="N255" s="16"/>
      <c r="O255" t="s" s="34">
        <v>1701</v>
      </c>
      <c r="P255" s="16"/>
      <c r="Q255" s="16"/>
      <c r="R255" s="16"/>
      <c r="S255" s="16"/>
      <c r="T255" s="16"/>
      <c r="U255" s="59">
        <v>25204</v>
      </c>
      <c r="V255" s="59"/>
      <c r="W255" s="59"/>
      <c r="X255" s="59"/>
      <c r="Y255" t="s" s="34">
        <v>1702</v>
      </c>
      <c r="Z255" s="55"/>
    </row>
    <row r="256" ht="18" customHeight="1">
      <c r="A256" t="s" s="20">
        <f>"S "&amp;B256</f>
        <v>1703</v>
      </c>
      <c r="B256" s="57">
        <v>253</v>
      </c>
      <c r="C256" s="60">
        <v>0</v>
      </c>
      <c r="D256" t="s" s="30">
        <v>443</v>
      </c>
      <c r="E256" t="s" s="30">
        <v>1704</v>
      </c>
      <c r="F256" t="s" s="30">
        <v>1705</v>
      </c>
      <c r="G256" s="32"/>
      <c r="H256" s="32"/>
      <c r="I256" s="32"/>
      <c r="J256" s="52">
        <v>3</v>
      </c>
      <c r="K256" s="32"/>
      <c r="L256" s="32"/>
      <c r="M256" s="32"/>
      <c r="N256" s="32"/>
      <c r="O256" t="s" s="30">
        <v>1706</v>
      </c>
      <c r="P256" s="32"/>
      <c r="Q256" s="32"/>
      <c r="R256" s="32"/>
      <c r="S256" t="s" s="30">
        <v>456</v>
      </c>
      <c r="T256" t="s" s="30">
        <v>448</v>
      </c>
      <c r="U256" t="s" s="61">
        <v>1707</v>
      </c>
      <c r="V256" s="61"/>
      <c r="W256" s="61"/>
      <c r="X256" s="61"/>
      <c r="Y256" t="s" s="30">
        <v>1708</v>
      </c>
      <c r="Z256" s="39"/>
    </row>
    <row r="257" ht="28" customHeight="1">
      <c r="A257" t="s" s="20">
        <f>"S "&amp;B257</f>
        <v>1709</v>
      </c>
      <c r="B257" s="56">
        <v>254</v>
      </c>
      <c r="C257" s="54">
        <v>1</v>
      </c>
      <c r="D257" t="s" s="34">
        <v>451</v>
      </c>
      <c r="E257" t="s" s="34">
        <v>1710</v>
      </c>
      <c r="F257" s="16"/>
      <c r="G257" s="16"/>
      <c r="H257" s="54">
        <v>1231</v>
      </c>
      <c r="I257" s="54">
        <v>1888</v>
      </c>
      <c r="J257" s="54">
        <v>127</v>
      </c>
      <c r="K257" t="s" s="34">
        <v>461</v>
      </c>
      <c r="L257" s="16"/>
      <c r="M257" s="16"/>
      <c r="N257" s="16"/>
      <c r="O257" t="s" s="34">
        <v>1711</v>
      </c>
      <c r="P257" t="s" s="34">
        <v>463</v>
      </c>
      <c r="Q257" t="s" s="34">
        <v>464</v>
      </c>
      <c r="R257" t="s" s="34">
        <v>448</v>
      </c>
      <c r="S257" s="16"/>
      <c r="T257" s="16"/>
      <c r="U257" s="16"/>
      <c r="V257" s="16"/>
      <c r="W257" t="s" s="34">
        <v>465</v>
      </c>
      <c r="X257" t="s" s="34">
        <v>1712</v>
      </c>
      <c r="Y257" s="16"/>
      <c r="Z257" s="55"/>
    </row>
    <row r="258" ht="48" customHeight="1">
      <c r="A258" t="s" s="20">
        <f>"S "&amp;B258</f>
        <v>1713</v>
      </c>
      <c r="B258" s="57">
        <v>255</v>
      </c>
      <c r="C258" s="52">
        <v>1</v>
      </c>
      <c r="D258" t="s" s="30">
        <v>443</v>
      </c>
      <c r="E258" t="s" s="30">
        <v>1714</v>
      </c>
      <c r="F258" s="32"/>
      <c r="G258" s="32"/>
      <c r="H258" t="s" s="30">
        <v>301</v>
      </c>
      <c r="I258" s="32"/>
      <c r="J258" s="52">
        <v>22</v>
      </c>
      <c r="K258" s="32"/>
      <c r="L258" s="32"/>
      <c r="M258" s="32"/>
      <c r="N258" s="32"/>
      <c r="O258" t="s" s="30">
        <v>1715</v>
      </c>
      <c r="P258" s="32"/>
      <c r="Q258" s="32"/>
      <c r="R258" s="32"/>
      <c r="S258" t="s" s="30">
        <v>507</v>
      </c>
      <c r="T258" t="s" s="30">
        <v>508</v>
      </c>
      <c r="U258" s="52">
        <v>1949</v>
      </c>
      <c r="V258" s="52">
        <v>1999</v>
      </c>
      <c r="W258" t="s" s="30">
        <v>1716</v>
      </c>
      <c r="X258" t="s" s="30">
        <v>1717</v>
      </c>
      <c r="Y258" t="s" s="30">
        <v>301</v>
      </c>
      <c r="Z258" s="39"/>
    </row>
    <row r="259" ht="18" customHeight="1">
      <c r="A259" t="s" s="20">
        <f>"S "&amp;B259</f>
        <v>1718</v>
      </c>
      <c r="B259" s="56">
        <v>256</v>
      </c>
      <c r="C259" s="54">
        <v>1</v>
      </c>
      <c r="D259" t="s" s="34">
        <v>443</v>
      </c>
      <c r="E259" t="s" s="34">
        <v>1719</v>
      </c>
      <c r="F259" s="16"/>
      <c r="G259" s="16"/>
      <c r="H259" t="s" s="34">
        <v>301</v>
      </c>
      <c r="I259" s="16"/>
      <c r="J259" s="54">
        <v>1</v>
      </c>
      <c r="K259" s="16"/>
      <c r="L259" s="16"/>
      <c r="M259" s="16"/>
      <c r="N259" s="16"/>
      <c r="O259" t="s" s="34">
        <v>1720</v>
      </c>
      <c r="P259" s="16"/>
      <c r="Q259" s="16"/>
      <c r="R259" s="16"/>
      <c r="S259" t="s" s="34">
        <v>456</v>
      </c>
      <c r="T259" t="s" s="34">
        <v>448</v>
      </c>
      <c r="U259" s="54">
        <v>1771</v>
      </c>
      <c r="V259" s="54">
        <v>1771</v>
      </c>
      <c r="W259" t="s" s="34">
        <v>1721</v>
      </c>
      <c r="X259" t="s" s="34">
        <v>1722</v>
      </c>
      <c r="Y259" t="s" s="34">
        <v>301</v>
      </c>
      <c r="Z259" s="55"/>
    </row>
    <row r="260" ht="38" customHeight="1">
      <c r="A260" t="s" s="20">
        <f>"S "&amp;B260</f>
        <v>1723</v>
      </c>
      <c r="B260" s="57">
        <v>257</v>
      </c>
      <c r="C260" s="60">
        <v>0</v>
      </c>
      <c r="D260" t="s" s="30">
        <v>443</v>
      </c>
      <c r="E260" t="s" s="30">
        <v>1724</v>
      </c>
      <c r="F260" t="s" s="30">
        <v>1725</v>
      </c>
      <c r="G260" s="32"/>
      <c r="H260" s="32"/>
      <c r="I260" s="32"/>
      <c r="J260" s="52">
        <v>1</v>
      </c>
      <c r="K260" s="32"/>
      <c r="L260" s="32"/>
      <c r="M260" s="32"/>
      <c r="N260" s="32"/>
      <c r="O260" t="s" s="30">
        <v>1726</v>
      </c>
      <c r="P260" s="32"/>
      <c r="Q260" s="32"/>
      <c r="R260" s="32"/>
      <c r="S260" t="s" s="30">
        <v>1117</v>
      </c>
      <c r="T260" t="s" s="30">
        <v>486</v>
      </c>
      <c r="U260" t="s" s="61">
        <v>1727</v>
      </c>
      <c r="V260" s="61"/>
      <c r="W260" s="61"/>
      <c r="X260" s="61"/>
      <c r="Y260" t="s" s="30">
        <v>1728</v>
      </c>
      <c r="Z260" s="39"/>
    </row>
    <row r="261" ht="28" customHeight="1">
      <c r="A261" t="s" s="20">
        <f>"S "&amp;B261</f>
        <v>1729</v>
      </c>
      <c r="B261" s="56">
        <v>258</v>
      </c>
      <c r="C261" s="54">
        <v>1</v>
      </c>
      <c r="D261" t="s" s="34">
        <v>443</v>
      </c>
      <c r="E261" t="s" s="34">
        <v>1730</v>
      </c>
      <c r="F261" s="16"/>
      <c r="G261" s="16"/>
      <c r="H261" t="s" s="34">
        <v>301</v>
      </c>
      <c r="I261" s="16"/>
      <c r="J261" s="54">
        <v>1</v>
      </c>
      <c r="K261" s="16"/>
      <c r="L261" s="16"/>
      <c r="M261" s="16"/>
      <c r="N261" s="16"/>
      <c r="O261" t="s" s="34">
        <v>1731</v>
      </c>
      <c r="P261" s="16"/>
      <c r="Q261" s="16"/>
      <c r="R261" s="16"/>
      <c r="S261" t="s" s="34">
        <v>456</v>
      </c>
      <c r="T261" t="s" s="34">
        <v>448</v>
      </c>
      <c r="U261" s="54">
        <v>1855</v>
      </c>
      <c r="V261" s="54">
        <v>1855</v>
      </c>
      <c r="W261" t="s" s="34">
        <v>797</v>
      </c>
      <c r="X261" s="16"/>
      <c r="Y261" t="s" s="34">
        <v>1732</v>
      </c>
      <c r="Z261" s="55"/>
    </row>
    <row r="262" ht="28" customHeight="1">
      <c r="A262" t="s" s="20">
        <f>"S "&amp;B262</f>
        <v>1733</v>
      </c>
      <c r="B262" s="57">
        <v>259</v>
      </c>
      <c r="C262" s="52">
        <v>1</v>
      </c>
      <c r="D262" t="s" s="30">
        <v>451</v>
      </c>
      <c r="E262" t="s" s="30">
        <v>1734</v>
      </c>
      <c r="F262" s="32"/>
      <c r="G262" s="32"/>
      <c r="H262" s="52">
        <v>1431</v>
      </c>
      <c r="I262" s="52">
        <v>1796</v>
      </c>
      <c r="J262" s="52">
        <v>17734</v>
      </c>
      <c r="K262" t="s" s="30">
        <v>1234</v>
      </c>
      <c r="L262" s="32"/>
      <c r="M262" s="32"/>
      <c r="N262" s="32"/>
      <c r="O262" t="s" s="30">
        <v>1735</v>
      </c>
      <c r="P262" t="s" s="30">
        <v>1531</v>
      </c>
      <c r="Q262" t="s" s="30">
        <v>492</v>
      </c>
      <c r="R262" t="s" s="30">
        <v>493</v>
      </c>
      <c r="S262" s="32"/>
      <c r="T262" s="32"/>
      <c r="U262" s="32"/>
      <c r="V262" s="32"/>
      <c r="W262" t="s" s="30">
        <v>1532</v>
      </c>
      <c r="X262" s="32"/>
      <c r="Y262" s="32"/>
      <c r="Z262" s="39"/>
    </row>
    <row r="263" ht="28" customHeight="1">
      <c r="A263" t="s" s="20">
        <f>"S "&amp;B263</f>
        <v>1736</v>
      </c>
      <c r="B263" s="56">
        <v>260</v>
      </c>
      <c r="C263" s="54">
        <v>1</v>
      </c>
      <c r="D263" t="s" s="34">
        <v>443</v>
      </c>
      <c r="E263" t="s" s="34">
        <v>1737</v>
      </c>
      <c r="F263" s="16"/>
      <c r="G263" s="16"/>
      <c r="H263" s="54">
        <v>1101</v>
      </c>
      <c r="I263" s="54">
        <v>1714</v>
      </c>
      <c r="J263" s="54">
        <v>11</v>
      </c>
      <c r="K263" s="16"/>
      <c r="L263" s="16"/>
      <c r="M263" s="16"/>
      <c r="N263" s="16"/>
      <c r="O263" t="s" s="34">
        <v>1738</v>
      </c>
      <c r="P263" s="16"/>
      <c r="Q263" s="16"/>
      <c r="R263" s="16"/>
      <c r="S263" s="16"/>
      <c r="T263" s="16"/>
      <c r="U263" s="54">
        <v>1810</v>
      </c>
      <c r="V263" s="54">
        <v>1828</v>
      </c>
      <c r="W263" t="s" s="34">
        <v>928</v>
      </c>
      <c r="X263" t="s" s="34">
        <v>1739</v>
      </c>
      <c r="Y263" t="s" s="34">
        <v>1740</v>
      </c>
      <c r="Z263" s="55"/>
    </row>
    <row r="264" ht="48" customHeight="1">
      <c r="A264" t="s" s="20">
        <f>"S "&amp;B264</f>
        <v>1741</v>
      </c>
      <c r="B264" s="57">
        <v>261</v>
      </c>
      <c r="C264" s="52">
        <v>1</v>
      </c>
      <c r="D264" t="s" s="30">
        <v>443</v>
      </c>
      <c r="E264" t="s" s="30">
        <v>1742</v>
      </c>
      <c r="F264" s="32"/>
      <c r="G264" s="32"/>
      <c r="H264" t="s" s="30">
        <v>301</v>
      </c>
      <c r="I264" s="32"/>
      <c r="J264" s="52">
        <v>2</v>
      </c>
      <c r="K264" s="32"/>
      <c r="L264" s="32"/>
      <c r="M264" s="32"/>
      <c r="N264" s="32"/>
      <c r="O264" t="s" s="30">
        <v>1743</v>
      </c>
      <c r="P264" s="32"/>
      <c r="Q264" s="32"/>
      <c r="R264" s="32"/>
      <c r="S264" t="s" s="30">
        <v>456</v>
      </c>
      <c r="T264" t="s" s="30">
        <v>448</v>
      </c>
      <c r="U264" s="52">
        <v>1841</v>
      </c>
      <c r="V264" s="52">
        <v>1841</v>
      </c>
      <c r="W264" s="32"/>
      <c r="X264" s="32"/>
      <c r="Y264" t="s" s="30">
        <v>1744</v>
      </c>
      <c r="Z264" s="39"/>
    </row>
    <row r="265" ht="28" customHeight="1">
      <c r="A265" t="s" s="20">
        <f>"S "&amp;B265</f>
        <v>1745</v>
      </c>
      <c r="B265" s="56">
        <v>262</v>
      </c>
      <c r="C265" s="58">
        <v>0</v>
      </c>
      <c r="D265" t="s" s="34">
        <v>496</v>
      </c>
      <c r="E265" t="s" s="34">
        <v>1746</v>
      </c>
      <c r="F265" t="s" s="34">
        <v>1747</v>
      </c>
      <c r="G265" s="16"/>
      <c r="H265" s="16"/>
      <c r="I265" s="16"/>
      <c r="J265" s="16"/>
      <c r="K265" s="16"/>
      <c r="L265" t="s" s="34">
        <v>1748</v>
      </c>
      <c r="M265" s="54">
        <v>87</v>
      </c>
      <c r="N265" s="16"/>
      <c r="O265" t="s" s="34">
        <v>1749</v>
      </c>
      <c r="P265" s="34"/>
      <c r="Q265" s="34"/>
      <c r="R265" s="34"/>
      <c r="S265" s="34"/>
      <c r="T265" s="34"/>
      <c r="U265" s="59">
        <v>22647</v>
      </c>
      <c r="V265" s="59"/>
      <c r="W265" s="59"/>
      <c r="X265" s="59"/>
      <c r="Y265" t="s" s="34">
        <v>1750</v>
      </c>
      <c r="Z265" s="63"/>
    </row>
    <row r="266" ht="28" customHeight="1">
      <c r="A266" t="s" s="20">
        <f>"S "&amp;B266</f>
        <v>1751</v>
      </c>
      <c r="B266" s="57">
        <v>263</v>
      </c>
      <c r="C266" s="52">
        <v>1</v>
      </c>
      <c r="D266" t="s" s="30">
        <v>451</v>
      </c>
      <c r="E266" t="s" s="30">
        <v>1752</v>
      </c>
      <c r="F266" s="32"/>
      <c r="G266" s="32"/>
      <c r="H266" s="52">
        <v>1820</v>
      </c>
      <c r="I266" s="52">
        <v>1848</v>
      </c>
      <c r="J266" s="52">
        <v>4</v>
      </c>
      <c r="K266" t="s" s="30">
        <v>473</v>
      </c>
      <c r="L266" s="32"/>
      <c r="M266" s="32"/>
      <c r="N266" s="32"/>
      <c r="O266" t="s" s="30">
        <v>1753</v>
      </c>
      <c r="P266" t="s" s="30">
        <v>792</v>
      </c>
      <c r="Q266" t="s" s="30">
        <v>606</v>
      </c>
      <c r="R266" t="s" s="30">
        <v>607</v>
      </c>
      <c r="S266" s="32"/>
      <c r="T266" s="32"/>
      <c r="U266" s="32"/>
      <c r="V266" s="32"/>
      <c r="W266" t="s" s="30">
        <v>793</v>
      </c>
      <c r="X266" t="s" s="30">
        <v>1754</v>
      </c>
      <c r="Y266" s="32"/>
      <c r="Z266" s="39"/>
    </row>
    <row r="267" ht="28" customHeight="1">
      <c r="A267" t="s" s="64">
        <f>"S "&amp;B267</f>
        <v>1755</v>
      </c>
      <c r="B267" s="56">
        <v>264</v>
      </c>
      <c r="C267" s="54">
        <v>1</v>
      </c>
      <c r="D267" t="s" s="34">
        <v>443</v>
      </c>
      <c r="E267" t="s" s="34">
        <v>1756</v>
      </c>
      <c r="F267" s="16"/>
      <c r="G267" s="16"/>
      <c r="H267" t="s" s="34">
        <v>301</v>
      </c>
      <c r="I267" s="16"/>
      <c r="J267" s="54">
        <v>2</v>
      </c>
      <c r="K267" s="16"/>
      <c r="L267" s="16"/>
      <c r="M267" s="16"/>
      <c r="N267" s="16"/>
      <c r="O267" t="s" s="34">
        <v>1757</v>
      </c>
      <c r="P267" s="16"/>
      <c r="Q267" s="16"/>
      <c r="R267" s="16"/>
      <c r="S267" t="s" s="34">
        <v>781</v>
      </c>
      <c r="T267" t="s" s="34">
        <v>532</v>
      </c>
      <c r="U267" s="54">
        <v>1667</v>
      </c>
      <c r="V267" s="54">
        <v>1667</v>
      </c>
      <c r="W267" s="16"/>
      <c r="X267" s="16"/>
      <c r="Y267" t="s" s="34">
        <v>1758</v>
      </c>
      <c r="Z267" s="55"/>
    </row>
    <row r="268" ht="18" customHeight="1">
      <c r="A268" t="s" s="65">
        <f>"S "&amp;B268</f>
        <v>1759</v>
      </c>
      <c r="B268" s="57">
        <v>265</v>
      </c>
      <c r="C268" s="60">
        <v>0</v>
      </c>
      <c r="D268" t="s" s="30">
        <v>496</v>
      </c>
      <c r="E268" t="s" s="30">
        <v>1760</v>
      </c>
      <c r="F268" t="s" s="30">
        <v>1761</v>
      </c>
      <c r="G268" s="32"/>
      <c r="H268" s="32"/>
      <c r="I268" s="32"/>
      <c r="J268" s="32"/>
      <c r="K268" s="32"/>
      <c r="L268" t="s" s="30">
        <v>1762</v>
      </c>
      <c r="M268" s="52">
        <v>40</v>
      </c>
      <c r="N268" s="52">
        <v>4</v>
      </c>
      <c r="O268" t="s" s="30">
        <v>1763</v>
      </c>
      <c r="P268" s="32"/>
      <c r="Q268" s="32"/>
      <c r="R268" s="32"/>
      <c r="S268" s="32"/>
      <c r="T268" s="32"/>
      <c r="U268" s="61">
        <v>13881</v>
      </c>
      <c r="V268" s="61"/>
      <c r="W268" s="61"/>
      <c r="X268" s="61"/>
      <c r="Y268" t="s" s="30">
        <v>1764</v>
      </c>
      <c r="Z268" s="39"/>
    </row>
    <row r="269" ht="28" customHeight="1">
      <c r="A269" t="s" s="64">
        <f>"S "&amp;B269</f>
        <v>1765</v>
      </c>
      <c r="B269" s="56">
        <v>266</v>
      </c>
      <c r="C269" s="54">
        <v>1</v>
      </c>
      <c r="D269" t="s" s="34">
        <v>443</v>
      </c>
      <c r="E269" t="s" s="34">
        <v>1766</v>
      </c>
      <c r="F269" s="16"/>
      <c r="G269" s="16"/>
      <c r="H269" t="s" s="34">
        <v>301</v>
      </c>
      <c r="I269" s="16"/>
      <c r="J269" s="54">
        <v>1</v>
      </c>
      <c r="K269" s="16"/>
      <c r="L269" s="16"/>
      <c r="M269" s="16"/>
      <c r="N269" s="16"/>
      <c r="O269" t="s" s="34">
        <v>1767</v>
      </c>
      <c r="P269" s="16"/>
      <c r="Q269" s="16"/>
      <c r="R269" s="16"/>
      <c r="S269" t="s" s="34">
        <v>607</v>
      </c>
      <c r="T269" t="s" s="34">
        <v>607</v>
      </c>
      <c r="U269" s="54">
        <v>1972</v>
      </c>
      <c r="V269" s="54">
        <v>1972</v>
      </c>
      <c r="W269" t="s" s="34">
        <v>713</v>
      </c>
      <c r="X269" t="s" s="34">
        <v>1768</v>
      </c>
      <c r="Y269" t="s" s="34">
        <v>1769</v>
      </c>
      <c r="Z269" s="55"/>
    </row>
    <row r="270" ht="28" customHeight="1">
      <c r="A270" t="s" s="65">
        <f>"S "&amp;B270</f>
        <v>1770</v>
      </c>
      <c r="B270" s="57">
        <v>267</v>
      </c>
      <c r="C270" s="60">
        <v>0</v>
      </c>
      <c r="D270" t="s" s="30">
        <v>496</v>
      </c>
      <c r="E270" t="s" s="30">
        <v>1771</v>
      </c>
      <c r="F270" t="s" s="30">
        <v>1772</v>
      </c>
      <c r="G270" s="32"/>
      <c r="H270" s="32"/>
      <c r="I270" s="32"/>
      <c r="J270" s="32"/>
      <c r="K270" s="32"/>
      <c r="L270" t="s" s="30">
        <v>616</v>
      </c>
      <c r="M270" s="52">
        <v>97</v>
      </c>
      <c r="N270" s="52">
        <v>1</v>
      </c>
      <c r="O270" t="s" s="30">
        <v>1773</v>
      </c>
      <c r="P270" s="32"/>
      <c r="Q270" s="32"/>
      <c r="R270" s="32"/>
      <c r="S270" s="32"/>
      <c r="T270" s="32"/>
      <c r="U270" s="61">
        <v>42736</v>
      </c>
      <c r="V270" s="61"/>
      <c r="W270" s="61"/>
      <c r="X270" s="61"/>
      <c r="Y270" t="s" s="30">
        <v>1774</v>
      </c>
      <c r="Z270" s="39"/>
    </row>
    <row r="271" ht="18" customHeight="1">
      <c r="A271" t="s" s="20">
        <f>"S "&amp;B271</f>
        <v>1775</v>
      </c>
      <c r="B271" s="56">
        <v>268</v>
      </c>
      <c r="C271" s="58">
        <v>0</v>
      </c>
      <c r="D271" t="s" s="34">
        <v>443</v>
      </c>
      <c r="E271" t="s" s="34">
        <v>1776</v>
      </c>
      <c r="F271" s="16"/>
      <c r="G271" t="s" s="34">
        <v>1777</v>
      </c>
      <c r="H271" s="16"/>
      <c r="I271" s="16"/>
      <c r="J271" s="54">
        <v>1</v>
      </c>
      <c r="K271" s="16"/>
      <c r="L271" s="16"/>
      <c r="M271" s="16"/>
      <c r="N271" s="16"/>
      <c r="O271" t="s" s="34">
        <v>1778</v>
      </c>
      <c r="P271" s="16"/>
      <c r="Q271" s="16"/>
      <c r="R271" s="16"/>
      <c r="S271" t="s" s="34">
        <v>476</v>
      </c>
      <c r="T271" t="s" s="34">
        <v>476</v>
      </c>
      <c r="U271" s="59">
        <v>37987</v>
      </c>
      <c r="V271" s="59"/>
      <c r="W271" s="59"/>
      <c r="X271" s="59"/>
      <c r="Y271" t="s" s="34">
        <v>301</v>
      </c>
      <c r="Z271" s="63"/>
    </row>
    <row r="272" ht="18" customHeight="1">
      <c r="A272" t="s" s="64">
        <f>"S "&amp;B272</f>
        <v>1779</v>
      </c>
      <c r="B272" s="57">
        <v>269</v>
      </c>
      <c r="C272" s="52">
        <v>1</v>
      </c>
      <c r="D272" t="s" s="30">
        <v>443</v>
      </c>
      <c r="E272" t="s" s="30">
        <v>1780</v>
      </c>
      <c r="F272" s="32"/>
      <c r="G272" s="32"/>
      <c r="H272" t="s" s="30">
        <v>301</v>
      </c>
      <c r="I272" s="32"/>
      <c r="J272" s="52">
        <v>1</v>
      </c>
      <c r="K272" s="32"/>
      <c r="L272" s="32"/>
      <c r="M272" s="32"/>
      <c r="N272" s="32"/>
      <c r="O272" t="s" s="30">
        <v>1781</v>
      </c>
      <c r="P272" s="32"/>
      <c r="Q272" s="32"/>
      <c r="R272" s="32"/>
      <c r="S272" t="s" s="30">
        <v>469</v>
      </c>
      <c r="T272" t="s" s="30">
        <v>469</v>
      </c>
      <c r="U272" s="52">
        <v>1960</v>
      </c>
      <c r="V272" s="52">
        <v>1960</v>
      </c>
      <c r="W272" t="s" s="30">
        <v>1782</v>
      </c>
      <c r="X272" t="s" s="30">
        <v>1783</v>
      </c>
      <c r="Y272" t="s" s="30">
        <v>1784</v>
      </c>
      <c r="Z272" s="39"/>
    </row>
    <row r="273" ht="58" customHeight="1">
      <c r="A273" t="s" s="65">
        <f>"S "&amp;B273</f>
        <v>1785</v>
      </c>
      <c r="B273" s="56">
        <v>270</v>
      </c>
      <c r="C273" s="54">
        <v>1</v>
      </c>
      <c r="D273" t="s" s="34">
        <v>451</v>
      </c>
      <c r="E273" t="s" s="34">
        <v>1786</v>
      </c>
      <c r="F273" s="16"/>
      <c r="G273" s="16"/>
      <c r="H273" s="54">
        <v>1500</v>
      </c>
      <c r="I273" s="54">
        <v>1920</v>
      </c>
      <c r="J273" t="s" s="34">
        <v>301</v>
      </c>
      <c r="K273" s="16"/>
      <c r="L273" s="16"/>
      <c r="M273" s="16"/>
      <c r="N273" s="16"/>
      <c r="O273" t="s" s="34">
        <v>1787</v>
      </c>
      <c r="P273" t="s" s="34">
        <v>1788</v>
      </c>
      <c r="Q273" t="s" s="34">
        <v>1203</v>
      </c>
      <c r="R273" t="s" s="34">
        <v>486</v>
      </c>
      <c r="S273" s="16"/>
      <c r="T273" s="16"/>
      <c r="U273" s="16"/>
      <c r="V273" s="16"/>
      <c r="W273" t="s" s="34">
        <v>1789</v>
      </c>
      <c r="X273" t="s" s="34">
        <v>1790</v>
      </c>
      <c r="Y273" s="16"/>
      <c r="Z273" s="55"/>
    </row>
    <row r="274" ht="18" customHeight="1">
      <c r="A274" t="s" s="20">
        <f>"S "&amp;B274</f>
        <v>1791</v>
      </c>
      <c r="B274" s="57">
        <v>271</v>
      </c>
      <c r="C274" s="60">
        <v>0</v>
      </c>
      <c r="D274" t="s" s="30">
        <v>443</v>
      </c>
      <c r="E274" t="s" s="30">
        <v>1792</v>
      </c>
      <c r="F274" s="32"/>
      <c r="G274" t="s" s="30">
        <v>1793</v>
      </c>
      <c r="H274" s="32"/>
      <c r="I274" s="32"/>
      <c r="J274" s="52">
        <v>1</v>
      </c>
      <c r="K274" s="32"/>
      <c r="L274" s="32"/>
      <c r="M274" s="32"/>
      <c r="N274" s="32"/>
      <c r="O274" t="s" s="30">
        <v>1794</v>
      </c>
      <c r="P274" s="32"/>
      <c r="Q274" s="32"/>
      <c r="R274" s="32"/>
      <c r="S274" t="s" s="30">
        <v>456</v>
      </c>
      <c r="T274" t="s" s="30">
        <v>448</v>
      </c>
      <c r="U274" s="61">
        <v>42370</v>
      </c>
      <c r="V274" s="61"/>
      <c r="W274" s="61"/>
      <c r="X274" s="61"/>
      <c r="Y274" t="s" s="30">
        <v>1795</v>
      </c>
      <c r="Z274" s="62"/>
    </row>
    <row r="275" ht="78" customHeight="1">
      <c r="A275" t="s" s="20">
        <f>"S "&amp;B275</f>
        <v>1796</v>
      </c>
      <c r="B275" s="56">
        <v>272</v>
      </c>
      <c r="C275" s="54">
        <v>1</v>
      </c>
      <c r="D275" t="s" s="34">
        <v>443</v>
      </c>
      <c r="E275" t="s" s="34">
        <v>1797</v>
      </c>
      <c r="F275" s="16"/>
      <c r="G275" s="16"/>
      <c r="H275" t="s" s="34">
        <v>301</v>
      </c>
      <c r="I275" s="16"/>
      <c r="J275" s="54">
        <v>1</v>
      </c>
      <c r="K275" s="16"/>
      <c r="L275" s="16"/>
      <c r="M275" s="16"/>
      <c r="N275" s="16"/>
      <c r="O275" t="s" s="34">
        <v>1798</v>
      </c>
      <c r="P275" s="16"/>
      <c r="Q275" s="16"/>
      <c r="R275" s="16"/>
      <c r="S275" t="s" s="34">
        <v>456</v>
      </c>
      <c r="T275" t="s" s="34">
        <v>448</v>
      </c>
      <c r="U275" s="54">
        <v>1726</v>
      </c>
      <c r="V275" s="54">
        <v>1726</v>
      </c>
      <c r="W275" s="16"/>
      <c r="X275" s="16"/>
      <c r="Y275" t="s" s="34">
        <v>1799</v>
      </c>
      <c r="Z275" s="55"/>
    </row>
    <row r="276" ht="28" customHeight="1">
      <c r="A276" t="s" s="20">
        <f>"S "&amp;B276</f>
        <v>1800</v>
      </c>
      <c r="B276" s="57">
        <v>273</v>
      </c>
      <c r="C276" s="60">
        <v>0</v>
      </c>
      <c r="D276" t="s" s="30">
        <v>443</v>
      </c>
      <c r="E276" t="s" s="30">
        <v>1801</v>
      </c>
      <c r="F276" s="32"/>
      <c r="G276" s="32"/>
      <c r="H276" s="32"/>
      <c r="I276" s="32"/>
      <c r="J276" s="52">
        <v>1</v>
      </c>
      <c r="K276" s="32"/>
      <c r="L276" s="32"/>
      <c r="M276" s="32"/>
      <c r="N276" s="32"/>
      <c r="O276" t="s" s="30">
        <v>1802</v>
      </c>
      <c r="P276" s="32"/>
      <c r="Q276" s="32"/>
      <c r="R276" s="32"/>
      <c r="S276" t="s" s="30">
        <v>485</v>
      </c>
      <c r="T276" t="s" s="30">
        <v>486</v>
      </c>
      <c r="U276" s="61">
        <v>17899</v>
      </c>
      <c r="V276" s="61"/>
      <c r="W276" s="61"/>
      <c r="X276" s="61"/>
      <c r="Y276" t="s" s="30">
        <v>1803</v>
      </c>
      <c r="Z276" s="62"/>
    </row>
    <row r="277" ht="18" customHeight="1">
      <c r="A277" t="s" s="20">
        <f>"S "&amp;B277</f>
        <v>1804</v>
      </c>
      <c r="B277" s="56">
        <v>274</v>
      </c>
      <c r="C277" s="58">
        <v>0</v>
      </c>
      <c r="D277" t="s" s="34">
        <v>443</v>
      </c>
      <c r="E277" t="s" s="34">
        <v>1805</v>
      </c>
      <c r="F277" s="16"/>
      <c r="G277" s="16"/>
      <c r="H277" s="16"/>
      <c r="I277" s="16"/>
      <c r="J277" t="s" s="34">
        <v>301</v>
      </c>
      <c r="K277" s="16"/>
      <c r="L277" s="16"/>
      <c r="M277" s="16"/>
      <c r="N277" s="16"/>
      <c r="O277" t="s" s="34">
        <v>1806</v>
      </c>
      <c r="P277" s="16"/>
      <c r="Q277" s="16"/>
      <c r="R277" s="16"/>
      <c r="S277" s="16"/>
      <c r="T277" s="16"/>
      <c r="U277" s="59"/>
      <c r="V277" s="59"/>
      <c r="W277" s="59"/>
      <c r="X277" s="59"/>
      <c r="Y277" s="34"/>
      <c r="Z277" s="63"/>
    </row>
    <row r="278" ht="28" customHeight="1">
      <c r="A278" t="s" s="20">
        <f>"S "&amp;B278</f>
        <v>1807</v>
      </c>
      <c r="B278" s="57">
        <v>275</v>
      </c>
      <c r="C278" s="52">
        <v>1</v>
      </c>
      <c r="D278" t="s" s="30">
        <v>443</v>
      </c>
      <c r="E278" t="s" s="30">
        <v>1808</v>
      </c>
      <c r="F278" s="32"/>
      <c r="G278" s="32"/>
      <c r="H278" t="s" s="30">
        <v>301</v>
      </c>
      <c r="I278" s="32"/>
      <c r="J278" s="52">
        <v>1</v>
      </c>
      <c r="K278" s="32"/>
      <c r="L278" s="32"/>
      <c r="M278" s="32"/>
      <c r="N278" s="32"/>
      <c r="O278" t="s" s="30">
        <v>1809</v>
      </c>
      <c r="P278" s="32"/>
      <c r="Q278" s="32"/>
      <c r="R278" s="32"/>
      <c r="S278" t="s" s="30">
        <v>485</v>
      </c>
      <c r="T278" t="s" s="30">
        <v>486</v>
      </c>
      <c r="U278" s="52">
        <v>1856</v>
      </c>
      <c r="V278" s="52">
        <v>1856</v>
      </c>
      <c r="W278" t="s" s="30">
        <v>797</v>
      </c>
      <c r="X278" s="32"/>
      <c r="Y278" t="s" s="30">
        <v>1810</v>
      </c>
      <c r="Z278" s="39"/>
    </row>
    <row r="279" ht="18" customHeight="1">
      <c r="A279" t="s" s="20">
        <f>"S "&amp;B279</f>
        <v>1811</v>
      </c>
      <c r="B279" s="56">
        <v>276</v>
      </c>
      <c r="C279" s="54">
        <v>1</v>
      </c>
      <c r="D279" t="s" s="34">
        <v>443</v>
      </c>
      <c r="E279" t="s" s="34">
        <v>1812</v>
      </c>
      <c r="F279" s="16"/>
      <c r="G279" s="16"/>
      <c r="H279" t="s" s="34">
        <v>301</v>
      </c>
      <c r="I279" s="16"/>
      <c r="J279" s="54">
        <v>2</v>
      </c>
      <c r="K279" s="16"/>
      <c r="L279" s="16"/>
      <c r="M279" s="16"/>
      <c r="N279" s="16"/>
      <c r="O279" t="s" s="34">
        <v>1813</v>
      </c>
      <c r="P279" s="16"/>
      <c r="Q279" s="16"/>
      <c r="R279" s="16"/>
      <c r="S279" t="s" s="34">
        <v>702</v>
      </c>
      <c r="T279" t="s" s="34">
        <v>508</v>
      </c>
      <c r="U279" s="54">
        <v>1672</v>
      </c>
      <c r="V279" s="54">
        <v>1672</v>
      </c>
      <c r="W279" t="s" s="34">
        <v>1269</v>
      </c>
      <c r="X279" t="s" s="34">
        <v>1814</v>
      </c>
      <c r="Y279" t="s" s="34">
        <v>1815</v>
      </c>
      <c r="Z279" s="55"/>
    </row>
    <row r="280" ht="28" customHeight="1">
      <c r="A280" t="s" s="20">
        <f>"S "&amp;B280</f>
        <v>1816</v>
      </c>
      <c r="B280" s="57">
        <v>277</v>
      </c>
      <c r="C280" s="52">
        <v>1</v>
      </c>
      <c r="D280" t="s" s="30">
        <v>443</v>
      </c>
      <c r="E280" t="s" s="30">
        <v>1817</v>
      </c>
      <c r="F280" s="32"/>
      <c r="G280" s="32"/>
      <c r="H280" t="s" s="30">
        <v>301</v>
      </c>
      <c r="I280" s="32"/>
      <c r="J280" s="52">
        <v>1</v>
      </c>
      <c r="K280" s="32"/>
      <c r="L280" s="32"/>
      <c r="M280" s="32"/>
      <c r="N280" s="32"/>
      <c r="O280" t="s" s="30">
        <v>1818</v>
      </c>
      <c r="P280" s="32"/>
      <c r="Q280" s="32"/>
      <c r="R280" s="32"/>
      <c r="S280" t="s" s="30">
        <v>456</v>
      </c>
      <c r="T280" t="s" s="30">
        <v>448</v>
      </c>
      <c r="U280" t="s" s="61">
        <v>1348</v>
      </c>
      <c r="V280" t="s" s="61">
        <v>1348</v>
      </c>
      <c r="W280" s="32"/>
      <c r="X280" t="s" s="30">
        <v>1819</v>
      </c>
      <c r="Y280" t="s" s="30">
        <v>1820</v>
      </c>
      <c r="Z280" s="39"/>
    </row>
    <row r="281" ht="28" customHeight="1">
      <c r="A281" t="s" s="20">
        <f>"S "&amp;B281</f>
        <v>1821</v>
      </c>
      <c r="B281" s="56">
        <v>278</v>
      </c>
      <c r="C281" s="58">
        <v>0</v>
      </c>
      <c r="D281" t="s" s="34">
        <v>496</v>
      </c>
      <c r="E281" t="s" s="34">
        <v>1822</v>
      </c>
      <c r="F281" t="s" s="34">
        <v>1823</v>
      </c>
      <c r="G281" s="16"/>
      <c r="H281" s="16"/>
      <c r="I281" s="16"/>
      <c r="J281" s="16"/>
      <c r="K281" s="16"/>
      <c r="L281" t="s" s="34">
        <v>1824</v>
      </c>
      <c r="M281" s="54">
        <v>26</v>
      </c>
      <c r="N281" s="16"/>
      <c r="O281" t="s" s="34">
        <v>1825</v>
      </c>
      <c r="P281" s="16"/>
      <c r="Q281" s="16"/>
      <c r="R281" s="16"/>
      <c r="S281" s="16"/>
      <c r="T281" s="16"/>
      <c r="U281" s="59">
        <v>37622</v>
      </c>
      <c r="V281" s="59"/>
      <c r="W281" s="59"/>
      <c r="X281" s="59"/>
      <c r="Y281" t="s" s="34">
        <v>1826</v>
      </c>
      <c r="Z281" s="55"/>
    </row>
    <row r="282" ht="18" customHeight="1">
      <c r="A282" t="s" s="20">
        <f>"S "&amp;B282</f>
        <v>1827</v>
      </c>
      <c r="B282" s="57">
        <v>279</v>
      </c>
      <c r="C282" s="60">
        <v>0</v>
      </c>
      <c r="D282" t="s" s="30">
        <v>496</v>
      </c>
      <c r="E282" t="s" s="30">
        <v>1828</v>
      </c>
      <c r="F282" t="s" s="30">
        <v>1823</v>
      </c>
      <c r="G282" s="32"/>
      <c r="H282" s="32"/>
      <c r="I282" s="32"/>
      <c r="J282" s="32"/>
      <c r="K282" s="32"/>
      <c r="L282" t="s" s="30">
        <v>1829</v>
      </c>
      <c r="M282" s="52">
        <v>26</v>
      </c>
      <c r="N282" s="32"/>
      <c r="O282" t="s" s="30">
        <v>1830</v>
      </c>
      <c r="P282" s="32"/>
      <c r="Q282" s="32"/>
      <c r="R282" s="32"/>
      <c r="S282" s="32"/>
      <c r="T282" s="32"/>
      <c r="U282" s="61">
        <v>33970</v>
      </c>
      <c r="V282" s="61"/>
      <c r="W282" s="61"/>
      <c r="X282" s="61"/>
      <c r="Y282" t="s" s="30">
        <v>1831</v>
      </c>
      <c r="Z282" s="39"/>
    </row>
    <row r="283" ht="28" customHeight="1">
      <c r="A283" t="s" s="20">
        <f>"S "&amp;B283</f>
        <v>1832</v>
      </c>
      <c r="B283" s="56">
        <v>280</v>
      </c>
      <c r="C283" s="58">
        <v>0</v>
      </c>
      <c r="D283" t="s" s="34">
        <v>496</v>
      </c>
      <c r="E283" t="s" s="34">
        <v>1833</v>
      </c>
      <c r="F283" t="s" s="34">
        <v>1823</v>
      </c>
      <c r="G283" s="16"/>
      <c r="H283" s="16"/>
      <c r="I283" s="16"/>
      <c r="J283" s="16"/>
      <c r="K283" s="16"/>
      <c r="L283" t="s" s="34">
        <v>1834</v>
      </c>
      <c r="M283" s="54">
        <v>20</v>
      </c>
      <c r="N283" s="16"/>
      <c r="O283" t="s" s="34">
        <v>1835</v>
      </c>
      <c r="P283" s="16"/>
      <c r="Q283" s="16"/>
      <c r="R283" s="16"/>
      <c r="S283" s="16"/>
      <c r="T283" s="16"/>
      <c r="U283" s="59">
        <v>34335</v>
      </c>
      <c r="V283" s="59"/>
      <c r="W283" s="59"/>
      <c r="X283" s="59"/>
      <c r="Y283" t="s" s="34">
        <v>1836</v>
      </c>
      <c r="Z283" s="55"/>
    </row>
    <row r="284" ht="38" customHeight="1">
      <c r="A284" t="s" s="20">
        <f>"S "&amp;B284</f>
        <v>1837</v>
      </c>
      <c r="B284" s="57">
        <v>281</v>
      </c>
      <c r="C284" s="52">
        <v>1</v>
      </c>
      <c r="D284" t="s" s="30">
        <v>443</v>
      </c>
      <c r="E284" t="s" s="30">
        <v>1838</v>
      </c>
      <c r="F284" s="32"/>
      <c r="G284" s="32"/>
      <c r="H284" t="s" s="30">
        <v>301</v>
      </c>
      <c r="I284" s="32"/>
      <c r="J284" s="52">
        <v>1</v>
      </c>
      <c r="K284" s="32"/>
      <c r="L284" s="32"/>
      <c r="M284" s="32"/>
      <c r="N284" s="32"/>
      <c r="O284" t="s" s="30">
        <v>1839</v>
      </c>
      <c r="P284" s="32"/>
      <c r="Q284" s="32"/>
      <c r="R284" s="32"/>
      <c r="S284" t="s" s="30">
        <v>507</v>
      </c>
      <c r="T284" t="s" s="30">
        <v>508</v>
      </c>
      <c r="U284" s="52">
        <v>1701</v>
      </c>
      <c r="V284" s="52">
        <v>1701</v>
      </c>
      <c r="W284" s="32"/>
      <c r="X284" s="32"/>
      <c r="Y284" s="32"/>
      <c r="Z284" s="39"/>
    </row>
    <row r="285" ht="28" customHeight="1">
      <c r="A285" t="s" s="20">
        <f>"S "&amp;B285</f>
        <v>1840</v>
      </c>
      <c r="B285" s="56">
        <v>282</v>
      </c>
      <c r="C285" s="58">
        <v>0</v>
      </c>
      <c r="D285" t="s" s="34">
        <v>496</v>
      </c>
      <c r="E285" t="s" s="34">
        <v>1841</v>
      </c>
      <c r="F285" t="s" s="34">
        <v>1842</v>
      </c>
      <c r="G285" s="16"/>
      <c r="H285" s="16"/>
      <c r="I285" s="16"/>
      <c r="J285" s="16"/>
      <c r="K285" s="16"/>
      <c r="L285" t="s" s="34">
        <v>764</v>
      </c>
      <c r="M285" s="54">
        <v>46</v>
      </c>
      <c r="N285" s="54">
        <v>1</v>
      </c>
      <c r="O285" t="s" s="34">
        <v>1843</v>
      </c>
      <c r="P285" s="16"/>
      <c r="Q285" s="16"/>
      <c r="R285" s="16"/>
      <c r="S285" s="16"/>
      <c r="T285" s="16"/>
      <c r="U285" s="59">
        <v>43831</v>
      </c>
      <c r="V285" s="59"/>
      <c r="W285" s="59"/>
      <c r="X285" s="59"/>
      <c r="Y285" t="s" s="34">
        <v>1844</v>
      </c>
      <c r="Z285" s="55"/>
    </row>
    <row r="286" ht="48" customHeight="1">
      <c r="A286" t="s" s="64">
        <f>"S "&amp;B286</f>
        <v>1845</v>
      </c>
      <c r="B286" s="57">
        <v>283</v>
      </c>
      <c r="C286" s="52">
        <v>1</v>
      </c>
      <c r="D286" t="s" s="30">
        <v>443</v>
      </c>
      <c r="E286" t="s" s="30">
        <v>1846</v>
      </c>
      <c r="F286" s="32"/>
      <c r="G286" s="32"/>
      <c r="H286" t="s" s="30">
        <v>301</v>
      </c>
      <c r="I286" s="32"/>
      <c r="J286" s="52">
        <v>21</v>
      </c>
      <c r="K286" s="32"/>
      <c r="L286" s="32"/>
      <c r="M286" s="32"/>
      <c r="N286" s="32"/>
      <c r="O286" t="s" s="30">
        <v>1847</v>
      </c>
      <c r="P286" s="32"/>
      <c r="Q286" s="32"/>
      <c r="R286" s="32"/>
      <c r="S286" t="s" s="30">
        <v>588</v>
      </c>
      <c r="T286" t="s" s="30">
        <v>493</v>
      </c>
      <c r="U286" s="52">
        <v>1622</v>
      </c>
      <c r="V286" s="52">
        <v>1635</v>
      </c>
      <c r="W286" t="s" s="30">
        <v>494</v>
      </c>
      <c r="X286" s="32"/>
      <c r="Y286" s="32"/>
      <c r="Z286" s="39"/>
    </row>
    <row r="287" ht="28" customHeight="1">
      <c r="A287" t="s" s="65">
        <f>"S "&amp;B287</f>
        <v>1848</v>
      </c>
      <c r="B287" s="56">
        <v>284</v>
      </c>
      <c r="C287" s="58">
        <v>0</v>
      </c>
      <c r="D287" t="s" s="34">
        <v>496</v>
      </c>
      <c r="E287" t="s" s="34">
        <v>1849</v>
      </c>
      <c r="F287" t="s" s="34">
        <v>1850</v>
      </c>
      <c r="G287" s="16"/>
      <c r="H287" s="16"/>
      <c r="I287" s="16"/>
      <c r="J287" s="16"/>
      <c r="K287" s="16"/>
      <c r="L287" t="s" s="34">
        <v>1851</v>
      </c>
      <c r="M287" s="54">
        <v>44</v>
      </c>
      <c r="N287" s="54">
        <v>1</v>
      </c>
      <c r="O287" t="s" s="34">
        <v>1852</v>
      </c>
      <c r="P287" s="16"/>
      <c r="Q287" s="16"/>
      <c r="R287" s="16"/>
      <c r="S287" s="16"/>
      <c r="T287" s="16"/>
      <c r="U287" s="59">
        <v>43466</v>
      </c>
      <c r="V287" s="59"/>
      <c r="W287" s="59"/>
      <c r="X287" s="59"/>
      <c r="Y287" t="s" s="34">
        <v>1853</v>
      </c>
      <c r="Z287" s="55"/>
    </row>
    <row r="288" ht="38" customHeight="1">
      <c r="A288" t="s" s="20">
        <f>"S "&amp;B288</f>
        <v>1854</v>
      </c>
      <c r="B288" s="57">
        <v>285</v>
      </c>
      <c r="C288" s="52">
        <v>1</v>
      </c>
      <c r="D288" t="s" s="30">
        <v>451</v>
      </c>
      <c r="E288" t="s" s="30">
        <v>1855</v>
      </c>
      <c r="F288" s="32"/>
      <c r="G288" s="32"/>
      <c r="H288" s="52">
        <v>1066</v>
      </c>
      <c r="I288" s="52">
        <v>1900</v>
      </c>
      <c r="J288" t="s" s="30">
        <v>301</v>
      </c>
      <c r="K288" s="32"/>
      <c r="L288" s="32"/>
      <c r="M288" s="32"/>
      <c r="N288" s="32"/>
      <c r="O288" t="s" s="30">
        <v>1856</v>
      </c>
      <c r="P288" t="s" s="30">
        <v>1857</v>
      </c>
      <c r="Q288" t="s" s="30">
        <v>456</v>
      </c>
      <c r="R288" t="s" s="30">
        <v>448</v>
      </c>
      <c r="S288" s="32"/>
      <c r="T288" s="32"/>
      <c r="U288" s="32"/>
      <c r="V288" s="32"/>
      <c r="W288" t="s" s="30">
        <v>1858</v>
      </c>
      <c r="X288" t="s" s="30">
        <v>1859</v>
      </c>
      <c r="Y288" s="32"/>
      <c r="Z288" s="39"/>
    </row>
    <row r="289" ht="78" customHeight="1">
      <c r="A289" t="s" s="20">
        <f>"S "&amp;B289</f>
        <v>1860</v>
      </c>
      <c r="B289" s="56">
        <v>286</v>
      </c>
      <c r="C289" s="54">
        <v>1</v>
      </c>
      <c r="D289" t="s" s="34">
        <v>443</v>
      </c>
      <c r="E289" t="s" s="34">
        <v>1861</v>
      </c>
      <c r="F289" s="16"/>
      <c r="G289" s="16"/>
      <c r="H289" t="s" s="34">
        <v>301</v>
      </c>
      <c r="I289" s="16"/>
      <c r="J289" s="54">
        <v>1</v>
      </c>
      <c r="K289" s="16"/>
      <c r="L289" s="16"/>
      <c r="M289" s="16"/>
      <c r="N289" s="16"/>
      <c r="O289" t="s" s="34">
        <v>1862</v>
      </c>
      <c r="P289" s="16"/>
      <c r="Q289" s="16"/>
      <c r="R289" s="16"/>
      <c r="S289" t="s" s="34">
        <v>456</v>
      </c>
      <c r="T289" t="s" s="34">
        <v>448</v>
      </c>
      <c r="U289" s="54">
        <v>1789</v>
      </c>
      <c r="V289" s="54">
        <v>1789</v>
      </c>
      <c r="W289" s="16"/>
      <c r="X289" s="16"/>
      <c r="Y289" t="s" s="34">
        <v>1863</v>
      </c>
      <c r="Z289" s="55"/>
    </row>
    <row r="290" ht="48" customHeight="1">
      <c r="A290" t="s" s="20">
        <f>"S "&amp;B290</f>
        <v>1864</v>
      </c>
      <c r="B290" s="57">
        <v>287</v>
      </c>
      <c r="C290" s="52">
        <v>1</v>
      </c>
      <c r="D290" t="s" s="30">
        <v>443</v>
      </c>
      <c r="E290" t="s" s="30">
        <v>1865</v>
      </c>
      <c r="F290" s="32"/>
      <c r="G290" s="32"/>
      <c r="H290" t="s" s="30">
        <v>301</v>
      </c>
      <c r="I290" s="32"/>
      <c r="J290" s="52">
        <v>1</v>
      </c>
      <c r="K290" s="32"/>
      <c r="L290" s="32"/>
      <c r="M290" s="32"/>
      <c r="N290" s="32"/>
      <c r="O290" t="s" s="30">
        <v>1866</v>
      </c>
      <c r="P290" s="32"/>
      <c r="Q290" s="32"/>
      <c r="R290" s="32"/>
      <c r="S290" t="s" s="30">
        <v>456</v>
      </c>
      <c r="T290" t="s" s="30">
        <v>448</v>
      </c>
      <c r="U290" s="52">
        <v>1789</v>
      </c>
      <c r="V290" s="52">
        <v>1789</v>
      </c>
      <c r="W290" s="32"/>
      <c r="X290" s="32"/>
      <c r="Y290" t="s" s="30">
        <v>1867</v>
      </c>
      <c r="Z290" s="39"/>
    </row>
    <row r="291" ht="48" customHeight="1">
      <c r="A291" t="s" s="20">
        <f>"S "&amp;B291</f>
        <v>1868</v>
      </c>
      <c r="B291" s="56">
        <v>288</v>
      </c>
      <c r="C291" s="54">
        <v>1</v>
      </c>
      <c r="D291" t="s" s="34">
        <v>443</v>
      </c>
      <c r="E291" t="s" s="34">
        <v>1869</v>
      </c>
      <c r="F291" s="16"/>
      <c r="G291" s="16"/>
      <c r="H291" t="s" s="34">
        <v>301</v>
      </c>
      <c r="I291" s="16"/>
      <c r="J291" s="54">
        <v>1</v>
      </c>
      <c r="K291" s="16"/>
      <c r="L291" s="16"/>
      <c r="M291" s="16"/>
      <c r="N291" s="16"/>
      <c r="O291" t="s" s="34">
        <v>1870</v>
      </c>
      <c r="P291" s="16"/>
      <c r="Q291" s="16"/>
      <c r="R291" s="16"/>
      <c r="S291" t="s" s="34">
        <v>456</v>
      </c>
      <c r="T291" t="s" s="34">
        <v>448</v>
      </c>
      <c r="U291" t="s" s="59">
        <v>1871</v>
      </c>
      <c r="V291" t="s" s="59">
        <v>1871</v>
      </c>
      <c r="W291" s="16"/>
      <c r="X291" s="16"/>
      <c r="Y291" t="s" s="34">
        <v>1872</v>
      </c>
      <c r="Z291" s="55"/>
    </row>
    <row r="292" ht="58" customHeight="1">
      <c r="A292" t="s" s="20">
        <f>"S "&amp;B292</f>
        <v>1873</v>
      </c>
      <c r="B292" s="57">
        <v>289</v>
      </c>
      <c r="C292" s="52">
        <v>1</v>
      </c>
      <c r="D292" t="s" s="30">
        <v>443</v>
      </c>
      <c r="E292" t="s" s="30">
        <v>1874</v>
      </c>
      <c r="F292" s="32"/>
      <c r="G292" s="32"/>
      <c r="H292" s="52">
        <v>1630</v>
      </c>
      <c r="I292" s="52">
        <v>1649</v>
      </c>
      <c r="J292" s="52">
        <v>2</v>
      </c>
      <c r="K292" s="32"/>
      <c r="L292" s="32"/>
      <c r="M292" s="32"/>
      <c r="N292" s="32"/>
      <c r="O292" t="s" s="30">
        <v>1875</v>
      </c>
      <c r="P292" s="32"/>
      <c r="Q292" s="32"/>
      <c r="R292" s="32"/>
      <c r="S292" t="s" s="30">
        <v>1173</v>
      </c>
      <c r="T292" t="s" s="30">
        <v>486</v>
      </c>
      <c r="U292" s="52">
        <v>1825</v>
      </c>
      <c r="V292" s="52">
        <v>1826</v>
      </c>
      <c r="W292" s="32"/>
      <c r="X292" s="32"/>
      <c r="Y292" t="s" s="30">
        <v>1876</v>
      </c>
      <c r="Z292" s="39"/>
    </row>
    <row r="293" ht="18" customHeight="1">
      <c r="A293" t="s" s="20">
        <f>"S "&amp;B293</f>
        <v>1877</v>
      </c>
      <c r="B293" s="56">
        <v>290</v>
      </c>
      <c r="C293" s="58">
        <v>0</v>
      </c>
      <c r="D293" t="s" s="34">
        <v>443</v>
      </c>
      <c r="E293" t="s" s="34">
        <v>1878</v>
      </c>
      <c r="F293" t="s" s="34">
        <v>1879</v>
      </c>
      <c r="G293" s="16"/>
      <c r="H293" s="16"/>
      <c r="I293" s="16"/>
      <c r="J293" s="54">
        <v>1</v>
      </c>
      <c r="K293" s="16"/>
      <c r="L293" s="16"/>
      <c r="M293" s="16"/>
      <c r="N293" s="16"/>
      <c r="O293" t="s" s="34">
        <v>1880</v>
      </c>
      <c r="P293" s="16"/>
      <c r="Q293" s="16"/>
      <c r="R293" s="16"/>
      <c r="S293" t="s" s="34">
        <v>1117</v>
      </c>
      <c r="T293" t="s" s="34">
        <v>486</v>
      </c>
      <c r="U293" s="59">
        <v>16803</v>
      </c>
      <c r="V293" s="59"/>
      <c r="W293" s="59"/>
      <c r="X293" s="59"/>
      <c r="Y293" t="s" s="34">
        <v>1881</v>
      </c>
      <c r="Z293" s="63"/>
    </row>
    <row r="294" ht="18" customHeight="1">
      <c r="A294" t="s" s="20">
        <f>"S "&amp;B294</f>
        <v>1882</v>
      </c>
      <c r="B294" s="57">
        <v>291</v>
      </c>
      <c r="C294" s="60">
        <v>0</v>
      </c>
      <c r="D294" t="s" s="30">
        <v>443</v>
      </c>
      <c r="E294" t="s" s="30">
        <v>1883</v>
      </c>
      <c r="F294" t="s" s="30">
        <v>1884</v>
      </c>
      <c r="G294" s="32"/>
      <c r="H294" s="32"/>
      <c r="I294" s="32"/>
      <c r="J294" s="52">
        <v>1</v>
      </c>
      <c r="K294" s="32"/>
      <c r="L294" s="32"/>
      <c r="M294" s="32"/>
      <c r="N294" s="32"/>
      <c r="O294" t="s" s="30">
        <v>1885</v>
      </c>
      <c r="P294" s="32"/>
      <c r="Q294" s="32"/>
      <c r="R294" s="32"/>
      <c r="S294" t="s" s="30">
        <v>1886</v>
      </c>
      <c r="T294" t="s" s="30">
        <v>486</v>
      </c>
      <c r="U294" s="61">
        <v>40179</v>
      </c>
      <c r="V294" s="61"/>
      <c r="W294" s="61"/>
      <c r="X294" s="61"/>
      <c r="Y294" t="s" s="30">
        <v>1887</v>
      </c>
      <c r="Z294" s="39"/>
    </row>
    <row r="295" ht="48" customHeight="1">
      <c r="A295" t="s" s="20">
        <f>"S "&amp;B295</f>
        <v>1888</v>
      </c>
      <c r="B295" s="56">
        <v>292</v>
      </c>
      <c r="C295" s="54">
        <v>1</v>
      </c>
      <c r="D295" t="s" s="34">
        <v>443</v>
      </c>
      <c r="E295" t="s" s="34">
        <v>1889</v>
      </c>
      <c r="F295" s="16"/>
      <c r="G295" s="16"/>
      <c r="H295" s="54">
        <v>1621</v>
      </c>
      <c r="I295" s="54">
        <v>1649</v>
      </c>
      <c r="J295" s="54">
        <v>2</v>
      </c>
      <c r="K295" s="16"/>
      <c r="L295" s="16"/>
      <c r="M295" s="16"/>
      <c r="N295" s="16"/>
      <c r="O295" t="s" s="34">
        <v>1890</v>
      </c>
      <c r="P295" s="16"/>
      <c r="Q295" s="16"/>
      <c r="R295" s="16"/>
      <c r="S295" t="s" s="34">
        <v>1475</v>
      </c>
      <c r="T295" t="s" s="34">
        <v>493</v>
      </c>
      <c r="U295" s="54">
        <v>1934</v>
      </c>
      <c r="V295" s="54">
        <v>1935</v>
      </c>
      <c r="W295" t="s" s="34">
        <v>494</v>
      </c>
      <c r="X295" t="s" s="34">
        <v>1891</v>
      </c>
      <c r="Y295" t="s" s="34">
        <v>1892</v>
      </c>
      <c r="Z295" s="55"/>
    </row>
    <row r="296" ht="38" customHeight="1">
      <c r="A296" t="s" s="20">
        <f>"S "&amp;B296</f>
        <v>1893</v>
      </c>
      <c r="B296" s="57">
        <v>293</v>
      </c>
      <c r="C296" s="60">
        <v>0</v>
      </c>
      <c r="D296" t="s" s="30">
        <v>576</v>
      </c>
      <c r="E296" t="s" s="30">
        <v>1894</v>
      </c>
      <c r="F296" t="s" s="30">
        <v>1895</v>
      </c>
      <c r="G296" s="32"/>
      <c r="H296" s="32"/>
      <c r="I296" s="32"/>
      <c r="J296" s="32"/>
      <c r="K296" s="32"/>
      <c r="L296" s="32"/>
      <c r="M296" s="32"/>
      <c r="N296" s="32"/>
      <c r="O296" t="s" s="30">
        <v>1896</v>
      </c>
      <c r="P296" s="32"/>
      <c r="Q296" s="32"/>
      <c r="R296" s="32"/>
      <c r="S296" s="32"/>
      <c r="T296" s="32"/>
      <c r="U296" s="61">
        <v>35065</v>
      </c>
      <c r="V296" s="61"/>
      <c r="W296" s="61"/>
      <c r="X296" s="61"/>
      <c r="Y296" t="s" s="30">
        <v>1897</v>
      </c>
      <c r="Z296" s="39"/>
    </row>
    <row r="297" ht="58" customHeight="1">
      <c r="A297" t="s" s="64">
        <f>"S "&amp;B297</f>
        <v>1898</v>
      </c>
      <c r="B297" s="56">
        <v>294</v>
      </c>
      <c r="C297" s="54">
        <v>1</v>
      </c>
      <c r="D297" t="s" s="34">
        <v>443</v>
      </c>
      <c r="E297" t="s" s="34">
        <v>1899</v>
      </c>
      <c r="F297" s="16"/>
      <c r="G297" s="16"/>
      <c r="H297" t="s" s="34">
        <v>301</v>
      </c>
      <c r="I297" s="16"/>
      <c r="J297" s="54">
        <v>3</v>
      </c>
      <c r="K297" s="16"/>
      <c r="L297" s="16"/>
      <c r="M297" s="16"/>
      <c r="N297" s="16"/>
      <c r="O297" t="s" s="34">
        <v>1900</v>
      </c>
      <c r="P297" s="16"/>
      <c r="Q297" s="16"/>
      <c r="R297" s="16"/>
      <c r="S297" t="s" s="34">
        <v>469</v>
      </c>
      <c r="T297" t="s" s="34">
        <v>469</v>
      </c>
      <c r="U297" s="54">
        <v>1929</v>
      </c>
      <c r="V297" s="54">
        <v>1931</v>
      </c>
      <c r="W297" s="16"/>
      <c r="X297" s="16"/>
      <c r="Y297" t="s" s="34">
        <v>1901</v>
      </c>
      <c r="Z297" s="55"/>
    </row>
    <row r="298" ht="18" customHeight="1">
      <c r="A298" t="s" s="65">
        <f>"S "&amp;B298</f>
        <v>1902</v>
      </c>
      <c r="B298" s="57">
        <v>295</v>
      </c>
      <c r="C298" s="60">
        <v>0</v>
      </c>
      <c r="D298" t="s" s="30">
        <v>443</v>
      </c>
      <c r="E298" t="s" s="30">
        <v>1903</v>
      </c>
      <c r="F298" s="32"/>
      <c r="G298" s="32"/>
      <c r="H298" s="32"/>
      <c r="I298" s="32"/>
      <c r="J298" s="32"/>
      <c r="K298" s="32"/>
      <c r="L298" s="32"/>
      <c r="M298" s="32"/>
      <c r="N298" s="32"/>
      <c r="O298" t="s" s="30">
        <v>1904</v>
      </c>
      <c r="P298" s="32"/>
      <c r="Q298" s="32"/>
      <c r="R298" s="32"/>
      <c r="S298" s="32"/>
      <c r="T298" s="32"/>
      <c r="U298" s="61"/>
      <c r="V298" s="61"/>
      <c r="W298" s="61"/>
      <c r="X298" s="61"/>
      <c r="Y298" t="s" s="30">
        <v>301</v>
      </c>
      <c r="Z298" s="62"/>
    </row>
    <row r="299" ht="18" customHeight="1">
      <c r="A299" t="s" s="20">
        <f>"S "&amp;B299</f>
        <v>1905</v>
      </c>
      <c r="B299" s="56">
        <v>296</v>
      </c>
      <c r="C299" s="58">
        <v>0</v>
      </c>
      <c r="D299" t="s" s="34">
        <v>496</v>
      </c>
      <c r="E299" t="s" s="34">
        <v>1906</v>
      </c>
      <c r="F299" t="s" s="34">
        <v>1907</v>
      </c>
      <c r="G299" s="16"/>
      <c r="H299" s="16"/>
      <c r="I299" s="16"/>
      <c r="J299" s="16"/>
      <c r="K299" s="16"/>
      <c r="L299" t="s" s="34">
        <v>881</v>
      </c>
      <c r="M299" s="54">
        <v>89</v>
      </c>
      <c r="N299" s="54">
        <v>2</v>
      </c>
      <c r="O299" t="s" s="34">
        <v>1908</v>
      </c>
      <c r="P299" s="16"/>
      <c r="Q299" s="16"/>
      <c r="R299" s="16"/>
      <c r="S299" s="16"/>
      <c r="T299" s="16"/>
      <c r="U299" s="59">
        <v>31413</v>
      </c>
      <c r="V299" s="59"/>
      <c r="W299" s="59"/>
      <c r="X299" s="59"/>
      <c r="Y299" t="s" s="34">
        <v>1909</v>
      </c>
      <c r="Z299" s="55"/>
    </row>
    <row r="300" ht="28" customHeight="1">
      <c r="A300" t="s" s="20">
        <f>"S "&amp;B300</f>
        <v>1910</v>
      </c>
      <c r="B300" s="57">
        <v>297</v>
      </c>
      <c r="C300" s="60">
        <v>0</v>
      </c>
      <c r="D300" t="s" s="30">
        <v>496</v>
      </c>
      <c r="E300" t="s" s="30">
        <v>1911</v>
      </c>
      <c r="F300" t="s" s="30">
        <v>1907</v>
      </c>
      <c r="G300" s="32"/>
      <c r="H300" s="32"/>
      <c r="I300" s="32"/>
      <c r="J300" s="32"/>
      <c r="K300" s="32"/>
      <c r="L300" t="s" s="30">
        <v>1417</v>
      </c>
      <c r="M300" s="52">
        <v>43</v>
      </c>
      <c r="N300" s="52">
        <v>4</v>
      </c>
      <c r="O300" t="s" s="30">
        <v>1912</v>
      </c>
      <c r="P300" s="32"/>
      <c r="Q300" s="32"/>
      <c r="R300" s="32"/>
      <c r="S300" s="32"/>
      <c r="T300" s="32"/>
      <c r="U300" s="61">
        <v>31413</v>
      </c>
      <c r="V300" s="61"/>
      <c r="W300" s="61"/>
      <c r="X300" s="61"/>
      <c r="Y300" t="s" s="30">
        <v>1913</v>
      </c>
      <c r="Z300" s="39"/>
    </row>
    <row r="301" ht="28" customHeight="1">
      <c r="A301" t="s" s="20">
        <f>"S "&amp;B301</f>
        <v>1914</v>
      </c>
      <c r="B301" s="56">
        <v>298</v>
      </c>
      <c r="C301" s="58">
        <v>0</v>
      </c>
      <c r="D301" t="s" s="34">
        <v>496</v>
      </c>
      <c r="E301" t="s" s="34">
        <v>1915</v>
      </c>
      <c r="F301" t="s" s="34">
        <v>1907</v>
      </c>
      <c r="G301" s="16"/>
      <c r="H301" s="16"/>
      <c r="I301" s="16"/>
      <c r="J301" s="16"/>
      <c r="K301" s="16"/>
      <c r="L301" t="s" s="34">
        <v>1916</v>
      </c>
      <c r="M301" s="54">
        <v>18</v>
      </c>
      <c r="N301" s="54">
        <v>2</v>
      </c>
      <c r="O301" t="s" s="34">
        <v>1917</v>
      </c>
      <c r="P301" s="34"/>
      <c r="Q301" s="34"/>
      <c r="R301" s="34"/>
      <c r="S301" s="34"/>
      <c r="T301" s="34"/>
      <c r="U301" s="59">
        <v>32874</v>
      </c>
      <c r="V301" s="59"/>
      <c r="W301" s="59"/>
      <c r="X301" s="59"/>
      <c r="Y301" t="s" s="34">
        <v>1918</v>
      </c>
      <c r="Z301" s="55"/>
    </row>
    <row r="302" ht="28" customHeight="1">
      <c r="A302" t="s" s="20">
        <f>"S "&amp;B302</f>
        <v>1919</v>
      </c>
      <c r="B302" s="57">
        <v>299</v>
      </c>
      <c r="C302" s="52">
        <v>0</v>
      </c>
      <c r="D302" t="s" s="30">
        <v>443</v>
      </c>
      <c r="E302" s="32"/>
      <c r="F302" t="s" s="30">
        <v>1920</v>
      </c>
      <c r="G302" s="32"/>
      <c r="H302" s="32"/>
      <c r="I302" s="32"/>
      <c r="J302" s="52">
        <v>1</v>
      </c>
      <c r="K302" s="32"/>
      <c r="L302" s="32"/>
      <c r="M302" s="32"/>
      <c r="N302" s="32"/>
      <c r="O302" t="s" s="30">
        <v>1921</v>
      </c>
      <c r="P302" s="32"/>
      <c r="Q302" s="32"/>
      <c r="R302" s="32"/>
      <c r="S302" t="s" s="30">
        <v>1922</v>
      </c>
      <c r="T302" t="s" s="30">
        <v>486</v>
      </c>
      <c r="U302" s="61">
        <v>30317</v>
      </c>
      <c r="V302" s="32"/>
      <c r="W302" s="32"/>
      <c r="X302" s="32"/>
      <c r="Y302" t="s" s="30">
        <v>1923</v>
      </c>
      <c r="Z302" s="39"/>
    </row>
    <row r="303" ht="38" customHeight="1">
      <c r="A303" t="s" s="20">
        <f>"S "&amp;B303</f>
        <v>1924</v>
      </c>
      <c r="B303" s="56">
        <v>300</v>
      </c>
      <c r="C303" s="54">
        <v>1</v>
      </c>
      <c r="D303" t="s" s="34">
        <v>443</v>
      </c>
      <c r="E303" s="16"/>
      <c r="F303" s="16"/>
      <c r="G303" s="16"/>
      <c r="H303" s="54">
        <v>1789</v>
      </c>
      <c r="I303" s="54">
        <v>1838</v>
      </c>
      <c r="J303" s="54">
        <v>38</v>
      </c>
      <c r="K303" s="16"/>
      <c r="L303" s="16"/>
      <c r="M303" s="16"/>
      <c r="N303" s="16"/>
      <c r="O303" t="s" s="34">
        <v>1925</v>
      </c>
      <c r="P303" s="16"/>
      <c r="Q303" s="16"/>
      <c r="R303" s="16"/>
      <c r="S303" t="s" s="34">
        <v>485</v>
      </c>
      <c r="T303" t="s" s="34">
        <v>486</v>
      </c>
      <c r="U303" t="s" s="59">
        <v>1926</v>
      </c>
      <c r="V303" s="54">
        <v>1861</v>
      </c>
      <c r="W303" s="16"/>
      <c r="X303" s="16"/>
      <c r="Y303" t="s" s="34">
        <v>1927</v>
      </c>
      <c r="Z303" s="55"/>
    </row>
    <row r="304" ht="18" customHeight="1">
      <c r="A304" t="s" s="20">
        <f>"S "&amp;B304</f>
        <v>1928</v>
      </c>
      <c r="B304" s="57">
        <v>301</v>
      </c>
      <c r="C304" s="52">
        <v>1</v>
      </c>
      <c r="D304" t="s" s="30">
        <v>524</v>
      </c>
      <c r="E304" s="32"/>
      <c r="F304" s="32"/>
      <c r="G304" s="32"/>
      <c r="H304" s="52">
        <v>1817</v>
      </c>
      <c r="I304" s="52">
        <v>2021</v>
      </c>
      <c r="J304" t="s" s="30">
        <v>301</v>
      </c>
      <c r="K304" s="32"/>
      <c r="L304" s="32"/>
      <c r="M304" s="32"/>
      <c r="N304" s="32"/>
      <c r="O304" t="s" s="30">
        <v>1929</v>
      </c>
      <c r="P304" s="32"/>
      <c r="Q304" s="32"/>
      <c r="R304" s="32"/>
      <c r="S304" t="s" s="30">
        <v>485</v>
      </c>
      <c r="T304" t="s" s="30">
        <v>486</v>
      </c>
      <c r="U304" t="s" s="61">
        <v>1930</v>
      </c>
      <c r="V304" s="52">
        <v>2021</v>
      </c>
      <c r="W304" s="32"/>
      <c r="X304" s="32"/>
      <c r="Y304" t="s" s="30">
        <v>1931</v>
      </c>
      <c r="Z304" s="39"/>
    </row>
    <row r="305" ht="28" customHeight="1">
      <c r="A305" t="s" s="20">
        <f>"S "&amp;B305</f>
        <v>1932</v>
      </c>
      <c r="B305" s="56">
        <v>302</v>
      </c>
      <c r="C305" s="54">
        <v>1</v>
      </c>
      <c r="D305" t="s" s="34">
        <v>443</v>
      </c>
      <c r="E305" s="16"/>
      <c r="F305" s="16"/>
      <c r="G305" s="16"/>
      <c r="H305" s="54">
        <v>1690</v>
      </c>
      <c r="I305" s="54">
        <v>1922</v>
      </c>
      <c r="J305" s="54">
        <v>18000</v>
      </c>
      <c r="K305" t="s" s="34">
        <v>1933</v>
      </c>
      <c r="L305" s="16"/>
      <c r="M305" s="16"/>
      <c r="N305" s="16"/>
      <c r="O305" t="s" s="34">
        <v>1934</v>
      </c>
      <c r="P305" t="s" s="34">
        <v>1935</v>
      </c>
      <c r="Q305" t="s" s="34">
        <v>1936</v>
      </c>
      <c r="R305" t="s" s="34">
        <v>486</v>
      </c>
      <c r="S305" s="16"/>
      <c r="T305" s="16"/>
      <c r="U305" s="16"/>
      <c r="V305" s="16"/>
      <c r="W305" s="16"/>
      <c r="X305" t="s" s="34">
        <v>1937</v>
      </c>
      <c r="Y305" s="16"/>
      <c r="Z305" s="55"/>
    </row>
    <row r="306" ht="18" customHeight="1">
      <c r="A306" t="s" s="20">
        <f>"S "&amp;B306</f>
        <v>1938</v>
      </c>
      <c r="B306" s="57">
        <v>303</v>
      </c>
      <c r="C306" s="52">
        <v>1</v>
      </c>
      <c r="D306" t="s" s="30">
        <v>451</v>
      </c>
      <c r="E306" s="32"/>
      <c r="F306" s="32"/>
      <c r="G306" s="32"/>
      <c r="H306" s="52">
        <v>1885</v>
      </c>
      <c r="I306" s="52">
        <v>1985</v>
      </c>
      <c r="J306" s="52">
        <v>8.300000000000001</v>
      </c>
      <c r="K306" t="s" s="30">
        <v>1939</v>
      </c>
      <c r="L306" s="32"/>
      <c r="M306" s="32"/>
      <c r="N306" s="32"/>
      <c r="O306" t="s" s="30">
        <v>1940</v>
      </c>
      <c r="P306" t="s" s="30">
        <v>1941</v>
      </c>
      <c r="Q306" t="s" s="30">
        <v>1922</v>
      </c>
      <c r="R306" t="s" s="30">
        <v>486</v>
      </c>
      <c r="S306" s="32"/>
      <c r="T306" s="32"/>
      <c r="U306" s="32"/>
      <c r="V306" s="32"/>
      <c r="W306" s="32"/>
      <c r="X306" t="s" s="30">
        <v>1942</v>
      </c>
      <c r="Y306" s="32"/>
      <c r="Z306" s="39"/>
    </row>
    <row r="307" ht="38" customHeight="1">
      <c r="A307" t="s" s="20">
        <f>"S "&amp;B307</f>
        <v>1943</v>
      </c>
      <c r="B307" s="56">
        <v>304</v>
      </c>
      <c r="C307" s="54">
        <v>1</v>
      </c>
      <c r="D307" t="s" s="34">
        <v>451</v>
      </c>
      <c r="E307" s="16"/>
      <c r="F307" s="16"/>
      <c r="G307" s="16"/>
      <c r="H307" s="54">
        <v>1778</v>
      </c>
      <c r="I307" s="54">
        <v>1778</v>
      </c>
      <c r="J307" s="54">
        <v>1</v>
      </c>
      <c r="K307" t="s" s="34">
        <v>1234</v>
      </c>
      <c r="L307" s="16"/>
      <c r="M307" s="16"/>
      <c r="N307" s="16"/>
      <c r="O307" t="s" s="34">
        <v>1944</v>
      </c>
      <c r="P307" t="s" s="34">
        <v>1945</v>
      </c>
      <c r="Q307" t="s" s="34">
        <v>1946</v>
      </c>
      <c r="R307" t="s" s="34">
        <v>448</v>
      </c>
      <c r="S307" s="16"/>
      <c r="T307" s="16"/>
      <c r="U307" s="16"/>
      <c r="V307" s="16"/>
      <c r="W307" s="16"/>
      <c r="X307" t="s" s="34">
        <v>1947</v>
      </c>
      <c r="Y307" s="16"/>
      <c r="Z307" s="55"/>
    </row>
    <row r="308" ht="38" customHeight="1">
      <c r="A308" t="s" s="20">
        <f>"S "&amp;B308</f>
        <v>1948</v>
      </c>
      <c r="B308" s="57">
        <v>305</v>
      </c>
      <c r="C308" s="52">
        <v>1</v>
      </c>
      <c r="D308" t="s" s="30">
        <v>451</v>
      </c>
      <c r="E308" s="32"/>
      <c r="F308" s="32"/>
      <c r="G308" s="32"/>
      <c r="H308" s="52">
        <v>1829</v>
      </c>
      <c r="I308" s="52">
        <v>1829</v>
      </c>
      <c r="J308" s="52">
        <v>1</v>
      </c>
      <c r="K308" t="s" s="30">
        <v>473</v>
      </c>
      <c r="L308" s="32"/>
      <c r="M308" s="32"/>
      <c r="N308" s="32"/>
      <c r="O308" t="s" s="30">
        <v>1949</v>
      </c>
      <c r="P308" t="s" s="30">
        <v>792</v>
      </c>
      <c r="Q308" t="s" s="30">
        <v>606</v>
      </c>
      <c r="R308" t="s" s="30">
        <v>607</v>
      </c>
      <c r="S308" s="32"/>
      <c r="T308" s="32"/>
      <c r="U308" s="32"/>
      <c r="V308" s="32"/>
      <c r="W308" t="s" s="30">
        <v>793</v>
      </c>
      <c r="X308" t="s" s="30">
        <v>1950</v>
      </c>
      <c r="Y308" s="32"/>
      <c r="Z308" s="39"/>
    </row>
    <row r="309" ht="28" customHeight="1">
      <c r="A309" t="s" s="20">
        <f>"S "&amp;B309</f>
        <v>1951</v>
      </c>
      <c r="B309" s="56">
        <v>306</v>
      </c>
      <c r="C309" s="54">
        <v>1</v>
      </c>
      <c r="D309" t="s" s="34">
        <v>451</v>
      </c>
      <c r="E309" s="16"/>
      <c r="F309" s="16"/>
      <c r="G309" s="16"/>
      <c r="H309" s="54">
        <v>1776</v>
      </c>
      <c r="I309" s="54">
        <v>1815</v>
      </c>
      <c r="J309" s="54">
        <v>70</v>
      </c>
      <c r="K309" t="s" s="34">
        <v>1692</v>
      </c>
      <c r="L309" s="16"/>
      <c r="M309" s="16"/>
      <c r="N309" s="16"/>
      <c r="O309" t="s" s="34">
        <v>1952</v>
      </c>
      <c r="P309" t="s" s="34">
        <v>1953</v>
      </c>
      <c r="Q309" t="s" s="34">
        <v>1954</v>
      </c>
      <c r="R309" t="s" s="34">
        <v>637</v>
      </c>
      <c r="S309" s="16"/>
      <c r="T309" s="16"/>
      <c r="U309" s="16"/>
      <c r="V309" s="16"/>
      <c r="W309" s="16"/>
      <c r="X309" t="s" s="34">
        <v>1955</v>
      </c>
      <c r="Y309" s="16"/>
      <c r="Z309" s="55"/>
    </row>
    <row r="310" ht="18" customHeight="1">
      <c r="A310" t="s" s="20">
        <f>"S "&amp;B310</f>
        <v>1956</v>
      </c>
      <c r="B310" s="57">
        <v>307</v>
      </c>
      <c r="C310" s="52">
        <v>1</v>
      </c>
      <c r="D310" t="s" s="30">
        <v>451</v>
      </c>
      <c r="E310" s="32"/>
      <c r="F310" s="32"/>
      <c r="G310" s="32"/>
      <c r="H310" t="s" s="30">
        <v>301</v>
      </c>
      <c r="I310" s="32"/>
      <c r="J310" t="s" s="30">
        <v>301</v>
      </c>
      <c r="K310" s="32"/>
      <c r="L310" s="32"/>
      <c r="M310" s="32"/>
      <c r="N310" s="32"/>
      <c r="O310" t="s" s="30">
        <v>1957</v>
      </c>
      <c r="P310" t="s" s="30">
        <v>1958</v>
      </c>
      <c r="Q310" t="s" s="30">
        <v>447</v>
      </c>
      <c r="R310" t="s" s="30">
        <v>486</v>
      </c>
      <c r="S310" s="32"/>
      <c r="T310" s="32"/>
      <c r="U310" s="32"/>
      <c r="V310" s="32"/>
      <c r="W310" s="32"/>
      <c r="X310" s="32"/>
      <c r="Y310" s="32"/>
      <c r="Z310" s="39"/>
    </row>
    <row r="311" ht="18" customHeight="1">
      <c r="A311" t="s" s="20">
        <f>"S "&amp;B311</f>
        <v>1959</v>
      </c>
      <c r="B311" s="56">
        <v>308</v>
      </c>
      <c r="C311" s="54">
        <v>1</v>
      </c>
      <c r="D311" t="s" s="34">
        <v>451</v>
      </c>
      <c r="E311" s="16"/>
      <c r="F311" s="16"/>
      <c r="G311" s="16"/>
      <c r="H311" t="s" s="34">
        <v>301</v>
      </c>
      <c r="I311" s="16"/>
      <c r="J311" t="s" s="34">
        <v>301</v>
      </c>
      <c r="K311" s="16"/>
      <c r="L311" s="16"/>
      <c r="M311" s="16"/>
      <c r="N311" s="16"/>
      <c r="O311" t="s" s="34">
        <v>1960</v>
      </c>
      <c r="P311" t="s" s="34">
        <v>1961</v>
      </c>
      <c r="Q311" t="s" s="34">
        <v>1363</v>
      </c>
      <c r="R311" t="s" s="34">
        <v>486</v>
      </c>
      <c r="S311" s="16"/>
      <c r="T311" s="16"/>
      <c r="U311" s="16"/>
      <c r="V311" s="16"/>
      <c r="W311" s="16"/>
      <c r="X311" t="s" s="34">
        <v>1962</v>
      </c>
      <c r="Y311" s="16"/>
      <c r="Z311" s="55"/>
    </row>
    <row r="312" ht="28" customHeight="1">
      <c r="A312" t="s" s="20">
        <f>"S "&amp;B312</f>
        <v>1963</v>
      </c>
      <c r="B312" s="57">
        <v>309</v>
      </c>
      <c r="C312" s="52">
        <v>1</v>
      </c>
      <c r="D312" t="s" s="30">
        <v>451</v>
      </c>
      <c r="E312" s="32"/>
      <c r="F312" s="32"/>
      <c r="G312" s="32"/>
      <c r="H312" s="52">
        <v>1657</v>
      </c>
      <c r="I312" s="52">
        <v>1853</v>
      </c>
      <c r="J312" t="s" s="30">
        <v>301</v>
      </c>
      <c r="K312" s="32"/>
      <c r="L312" s="32"/>
      <c r="M312" s="32"/>
      <c r="N312" s="32"/>
      <c r="O312" t="s" s="30">
        <v>1964</v>
      </c>
      <c r="P312" t="s" s="30">
        <v>1965</v>
      </c>
      <c r="Q312" t="s" s="30">
        <v>1966</v>
      </c>
      <c r="R312" t="s" s="30">
        <v>448</v>
      </c>
      <c r="S312" s="32"/>
      <c r="T312" s="32"/>
      <c r="U312" s="32"/>
      <c r="V312" s="32"/>
      <c r="W312" s="32"/>
      <c r="X312" t="s" s="30">
        <v>1967</v>
      </c>
      <c r="Y312" s="32"/>
      <c r="Z312" s="39"/>
    </row>
    <row r="313" ht="28" customHeight="1">
      <c r="A313" t="s" s="20">
        <f>"S "&amp;B313</f>
        <v>1968</v>
      </c>
      <c r="B313" s="56">
        <v>310</v>
      </c>
      <c r="C313" s="54">
        <v>1</v>
      </c>
      <c r="D313" t="s" s="34">
        <v>451</v>
      </c>
      <c r="E313" s="16"/>
      <c r="F313" s="16"/>
      <c r="G313" s="16"/>
      <c r="H313" t="s" s="34">
        <v>301</v>
      </c>
      <c r="I313" s="16"/>
      <c r="J313" s="54">
        <v>159</v>
      </c>
      <c r="K313" t="s" s="34">
        <v>1692</v>
      </c>
      <c r="L313" s="16"/>
      <c r="M313" s="16"/>
      <c r="N313" s="16"/>
      <c r="O313" t="s" s="34">
        <v>1969</v>
      </c>
      <c r="P313" t="s" s="34">
        <v>1970</v>
      </c>
      <c r="Q313" t="s" s="34">
        <v>476</v>
      </c>
      <c r="R313" t="s" s="34">
        <v>476</v>
      </c>
      <c r="S313" s="16"/>
      <c r="T313" s="16"/>
      <c r="U313" s="16"/>
      <c r="V313" s="16"/>
      <c r="W313" s="16"/>
      <c r="X313" t="s" s="34">
        <v>1971</v>
      </c>
      <c r="Y313" s="16"/>
      <c r="Z313" s="55"/>
    </row>
    <row r="314" ht="28" customHeight="1">
      <c r="A314" t="s" s="20">
        <f>"S "&amp;B314</f>
        <v>1972</v>
      </c>
      <c r="B314" s="57">
        <v>311</v>
      </c>
      <c r="C314" s="52">
        <v>1</v>
      </c>
      <c r="D314" t="s" s="30">
        <v>451</v>
      </c>
      <c r="E314" s="32"/>
      <c r="F314" s="32"/>
      <c r="G314" s="32"/>
      <c r="H314" t="s" s="30">
        <v>301</v>
      </c>
      <c r="I314" s="32"/>
      <c r="J314" s="52">
        <v>77</v>
      </c>
      <c r="K314" t="s" s="30">
        <v>453</v>
      </c>
      <c r="L314" s="32"/>
      <c r="M314" s="32"/>
      <c r="N314" s="32"/>
      <c r="O314" t="s" s="30">
        <v>1973</v>
      </c>
      <c r="P314" t="s" s="30">
        <v>1974</v>
      </c>
      <c r="Q314" t="s" s="30">
        <v>781</v>
      </c>
      <c r="R314" t="s" s="30">
        <v>532</v>
      </c>
      <c r="S314" s="32"/>
      <c r="T314" s="32"/>
      <c r="U314" s="32"/>
      <c r="V314" s="32"/>
      <c r="W314" t="s" s="30">
        <v>1975</v>
      </c>
      <c r="X314" s="32"/>
      <c r="Y314" s="32"/>
      <c r="Z314" s="39"/>
    </row>
    <row r="315" ht="28" customHeight="1">
      <c r="A315" t="s" s="20">
        <f>"S "&amp;B315</f>
        <v>1976</v>
      </c>
      <c r="B315" s="56">
        <v>312</v>
      </c>
      <c r="C315" s="54">
        <v>1</v>
      </c>
      <c r="D315" t="s" s="34">
        <v>451</v>
      </c>
      <c r="E315" s="16"/>
      <c r="F315" s="16"/>
      <c r="G315" s="16"/>
      <c r="H315" t="s" s="34">
        <v>301</v>
      </c>
      <c r="I315" s="16"/>
      <c r="J315" s="54">
        <v>429</v>
      </c>
      <c r="K315" t="s" s="34">
        <v>453</v>
      </c>
      <c r="L315" s="16"/>
      <c r="M315" s="16"/>
      <c r="N315" s="16"/>
      <c r="O315" t="s" s="34">
        <v>1977</v>
      </c>
      <c r="P315" t="s" s="34">
        <v>1974</v>
      </c>
      <c r="Q315" t="s" s="34">
        <v>781</v>
      </c>
      <c r="R315" t="s" s="34">
        <v>532</v>
      </c>
      <c r="S315" s="16"/>
      <c r="T315" s="16"/>
      <c r="U315" s="16"/>
      <c r="V315" s="16"/>
      <c r="W315" t="s" s="34">
        <v>1975</v>
      </c>
      <c r="X315" t="s" s="34">
        <v>1978</v>
      </c>
      <c r="Y315" s="16"/>
      <c r="Z315" s="55"/>
    </row>
    <row r="316" ht="18" customHeight="1">
      <c r="A316" t="s" s="20">
        <f>"S "&amp;B316</f>
        <v>1979</v>
      </c>
      <c r="B316" s="57">
        <v>313</v>
      </c>
      <c r="C316" s="52">
        <v>1</v>
      </c>
      <c r="D316" t="s" s="30">
        <v>443</v>
      </c>
      <c r="E316" s="32"/>
      <c r="F316" s="32"/>
      <c r="G316" s="32"/>
      <c r="H316" s="52">
        <v>1672</v>
      </c>
      <c r="I316" s="52">
        <v>1737</v>
      </c>
      <c r="J316" s="52">
        <v>300</v>
      </c>
      <c r="K316" t="s" s="30">
        <v>1933</v>
      </c>
      <c r="L316" s="32"/>
      <c r="M316" s="32"/>
      <c r="N316" s="32"/>
      <c r="O316" t="s" s="30">
        <v>1980</v>
      </c>
      <c r="P316" t="s" s="30">
        <v>1602</v>
      </c>
      <c r="Q316" t="s" s="30">
        <v>1603</v>
      </c>
      <c r="R316" t="s" s="30">
        <v>448</v>
      </c>
      <c r="S316" s="32"/>
      <c r="T316" s="32"/>
      <c r="U316" s="32"/>
      <c r="V316" s="32"/>
      <c r="W316" t="s" s="30">
        <v>1604</v>
      </c>
      <c r="X316" s="32"/>
      <c r="Y316" s="32"/>
      <c r="Z316" s="39"/>
    </row>
    <row r="317" ht="18" customHeight="1">
      <c r="A317" t="s" s="20">
        <f>"S "&amp;B317</f>
        <v>1981</v>
      </c>
      <c r="B317" s="56">
        <v>314</v>
      </c>
      <c r="C317" s="54">
        <v>1</v>
      </c>
      <c r="D317" t="s" s="34">
        <v>451</v>
      </c>
      <c r="E317" s="16"/>
      <c r="F317" s="16"/>
      <c r="G317" s="16"/>
      <c r="H317" s="54">
        <v>1701</v>
      </c>
      <c r="I317" s="54">
        <v>1989</v>
      </c>
      <c r="J317" s="54">
        <v>1063</v>
      </c>
      <c r="K317" t="s" s="34">
        <v>1939</v>
      </c>
      <c r="L317" s="16"/>
      <c r="M317" s="16"/>
      <c r="N317" s="16"/>
      <c r="O317" t="s" s="34">
        <v>1982</v>
      </c>
      <c r="P317" t="s" s="34">
        <v>1602</v>
      </c>
      <c r="Q317" t="s" s="34">
        <v>1603</v>
      </c>
      <c r="R317" t="s" s="34">
        <v>448</v>
      </c>
      <c r="S317" s="16"/>
      <c r="T317" s="16"/>
      <c r="U317" s="16"/>
      <c r="V317" s="16"/>
      <c r="W317" t="s" s="34">
        <v>1604</v>
      </c>
      <c r="X317" s="16"/>
      <c r="Y317" s="16"/>
      <c r="Z317" s="55"/>
    </row>
    <row r="318" ht="18" customHeight="1">
      <c r="A318" t="s" s="20">
        <f>"S "&amp;B318</f>
        <v>1983</v>
      </c>
      <c r="B318" s="57">
        <v>315</v>
      </c>
      <c r="C318" s="52">
        <v>1</v>
      </c>
      <c r="D318" t="s" s="30">
        <v>451</v>
      </c>
      <c r="E318" s="32"/>
      <c r="F318" s="32"/>
      <c r="G318" s="32"/>
      <c r="H318" s="52">
        <v>1894</v>
      </c>
      <c r="I318" s="52">
        <v>1960</v>
      </c>
      <c r="J318" s="52">
        <v>1</v>
      </c>
      <c r="K318" t="s" s="30">
        <v>1692</v>
      </c>
      <c r="L318" s="32"/>
      <c r="M318" s="32"/>
      <c r="N318" s="32"/>
      <c r="O318" t="s" s="30">
        <v>1984</v>
      </c>
      <c r="P318" t="s" s="30">
        <v>1602</v>
      </c>
      <c r="Q318" t="s" s="30">
        <v>1603</v>
      </c>
      <c r="R318" t="s" s="30">
        <v>448</v>
      </c>
      <c r="S318" s="32"/>
      <c r="T318" s="32"/>
      <c r="U318" s="32"/>
      <c r="V318" s="32"/>
      <c r="W318" t="s" s="30">
        <v>1604</v>
      </c>
      <c r="X318" s="32"/>
      <c r="Y318" s="32"/>
      <c r="Z318" s="39"/>
    </row>
    <row r="319" ht="38" customHeight="1">
      <c r="A319" t="s" s="20">
        <f>"S "&amp;B319</f>
        <v>1985</v>
      </c>
      <c r="B319" s="56">
        <v>316</v>
      </c>
      <c r="C319" s="54">
        <v>1</v>
      </c>
      <c r="D319" t="s" s="34">
        <v>451</v>
      </c>
      <c r="E319" s="16"/>
      <c r="F319" s="16"/>
      <c r="G319" s="16"/>
      <c r="H319" s="54">
        <v>1762</v>
      </c>
      <c r="I319" s="54">
        <v>1762</v>
      </c>
      <c r="J319" s="54">
        <v>1</v>
      </c>
      <c r="K319" t="s" s="34">
        <v>1234</v>
      </c>
      <c r="L319" s="16"/>
      <c r="M319" s="16"/>
      <c r="N319" s="16"/>
      <c r="O319" t="s" s="34">
        <v>1986</v>
      </c>
      <c r="P319" t="s" s="34">
        <v>1987</v>
      </c>
      <c r="Q319" t="s" s="34">
        <v>1988</v>
      </c>
      <c r="R319" t="s" s="34">
        <v>448</v>
      </c>
      <c r="S319" s="16"/>
      <c r="T319" s="16"/>
      <c r="U319" s="16"/>
      <c r="V319" s="16"/>
      <c r="W319" s="16"/>
      <c r="X319" t="s" s="34">
        <v>1989</v>
      </c>
      <c r="Y319" s="16"/>
      <c r="Z319" s="55"/>
    </row>
    <row r="320" ht="18" customHeight="1">
      <c r="A320" t="s" s="20">
        <f>"S "&amp;B320</f>
        <v>1990</v>
      </c>
      <c r="B320" s="57">
        <v>317</v>
      </c>
      <c r="C320" s="52">
        <v>1</v>
      </c>
      <c r="D320" t="s" s="30">
        <v>451</v>
      </c>
      <c r="E320" s="32"/>
      <c r="F320" s="32"/>
      <c r="G320" s="32"/>
      <c r="H320" s="52">
        <v>1654</v>
      </c>
      <c r="I320" s="52">
        <v>1937</v>
      </c>
      <c r="J320" s="52">
        <v>28</v>
      </c>
      <c r="K320" t="s" s="30">
        <v>1692</v>
      </c>
      <c r="L320" s="32"/>
      <c r="M320" s="32"/>
      <c r="N320" s="32"/>
      <c r="O320" t="s" s="30">
        <v>1991</v>
      </c>
      <c r="P320" t="s" s="30">
        <v>1992</v>
      </c>
      <c r="Q320" t="s" s="30">
        <v>1173</v>
      </c>
      <c r="R320" t="s" s="30">
        <v>486</v>
      </c>
      <c r="S320" s="32"/>
      <c r="T320" s="32"/>
      <c r="U320" s="32"/>
      <c r="V320" s="32"/>
      <c r="W320" s="32"/>
      <c r="X320" s="32"/>
      <c r="Y320" s="32"/>
      <c r="Z320" s="39"/>
    </row>
    <row r="321" ht="18" customHeight="1">
      <c r="A321" t="s" s="20">
        <f>"S "&amp;B321</f>
        <v>1993</v>
      </c>
      <c r="B321" s="56">
        <v>318</v>
      </c>
      <c r="C321" s="54">
        <v>1</v>
      </c>
      <c r="D321" t="s" s="34">
        <v>443</v>
      </c>
      <c r="E321" s="16"/>
      <c r="F321" s="16"/>
      <c r="G321" s="16"/>
      <c r="H321" s="54">
        <v>1604</v>
      </c>
      <c r="I321" s="54">
        <v>1804</v>
      </c>
      <c r="J321" s="54">
        <v>1271</v>
      </c>
      <c r="K321" t="s" s="34">
        <v>1933</v>
      </c>
      <c r="L321" s="16"/>
      <c r="M321" s="16"/>
      <c r="N321" s="16"/>
      <c r="O321" t="s" s="34">
        <v>1994</v>
      </c>
      <c r="P321" t="s" s="34">
        <v>455</v>
      </c>
      <c r="Q321" t="s" s="34">
        <v>456</v>
      </c>
      <c r="R321" t="s" s="34">
        <v>448</v>
      </c>
      <c r="S321" s="16"/>
      <c r="T321" s="16"/>
      <c r="U321" s="16"/>
      <c r="V321" s="16"/>
      <c r="W321" s="16"/>
      <c r="X321" s="16"/>
      <c r="Y321" s="16"/>
      <c r="Z321" s="55"/>
    </row>
    <row r="322" ht="28" customHeight="1">
      <c r="A322" t="s" s="20">
        <f>"S "&amp;B322</f>
        <v>1995</v>
      </c>
      <c r="B322" s="57">
        <v>319</v>
      </c>
      <c r="C322" s="52">
        <v>1</v>
      </c>
      <c r="D322" t="s" s="30">
        <v>451</v>
      </c>
      <c r="E322" s="32"/>
      <c r="F322" s="32"/>
      <c r="G322" s="32"/>
      <c r="H322" s="52">
        <v>1738</v>
      </c>
      <c r="I322" s="52">
        <v>1809</v>
      </c>
      <c r="J322" t="s" s="30">
        <v>301</v>
      </c>
      <c r="K322" s="32"/>
      <c r="L322" s="32"/>
      <c r="M322" s="32"/>
      <c r="N322" s="32"/>
      <c r="O322" t="s" s="30">
        <v>1996</v>
      </c>
      <c r="P322" t="s" s="30">
        <v>1997</v>
      </c>
      <c r="Q322" t="s" s="30">
        <v>456</v>
      </c>
      <c r="R322" t="s" s="30">
        <v>448</v>
      </c>
      <c r="S322" s="32"/>
      <c r="T322" s="32"/>
      <c r="U322" s="32"/>
      <c r="V322" s="32"/>
      <c r="W322" s="32"/>
      <c r="X322" t="s" s="30">
        <v>1998</v>
      </c>
      <c r="Y322" s="32"/>
      <c r="Z322" s="39"/>
    </row>
    <row r="323" ht="18" customHeight="1">
      <c r="A323" t="s" s="20">
        <f>"S "&amp;B323</f>
        <v>1999</v>
      </c>
      <c r="B323" s="56">
        <v>320</v>
      </c>
      <c r="C323" s="54">
        <v>1</v>
      </c>
      <c r="D323" t="s" s="34">
        <v>451</v>
      </c>
      <c r="E323" s="16"/>
      <c r="F323" s="16"/>
      <c r="G323" s="16"/>
      <c r="H323" t="s" s="34">
        <v>301</v>
      </c>
      <c r="I323" s="16"/>
      <c r="J323" t="s" s="34">
        <v>301</v>
      </c>
      <c r="K323" s="16"/>
      <c r="L323" s="16"/>
      <c r="M323" s="16"/>
      <c r="N323" s="16"/>
      <c r="O323" t="s" s="34">
        <v>2000</v>
      </c>
      <c r="P323" t="s" s="34">
        <v>2001</v>
      </c>
      <c r="Q323" t="s" s="34">
        <v>447</v>
      </c>
      <c r="R323" t="s" s="34">
        <v>448</v>
      </c>
      <c r="S323" s="16"/>
      <c r="T323" s="16"/>
      <c r="U323" s="16"/>
      <c r="V323" s="16"/>
      <c r="W323" s="16"/>
      <c r="X323" t="s" s="34">
        <v>2002</v>
      </c>
      <c r="Y323" s="16"/>
      <c r="Z323" s="55"/>
    </row>
    <row r="324" ht="28" customHeight="1">
      <c r="A324" t="s" s="20">
        <f>"S "&amp;B324</f>
        <v>2003</v>
      </c>
      <c r="B324" s="57">
        <v>321</v>
      </c>
      <c r="C324" s="52">
        <v>1</v>
      </c>
      <c r="D324" t="s" s="30">
        <v>451</v>
      </c>
      <c r="E324" s="32"/>
      <c r="F324" s="32"/>
      <c r="G324" s="32"/>
      <c r="H324" s="52">
        <v>1631</v>
      </c>
      <c r="I324" s="52">
        <v>1722</v>
      </c>
      <c r="J324" s="52">
        <v>2564</v>
      </c>
      <c r="K324" t="s" s="30">
        <v>1234</v>
      </c>
      <c r="L324" s="32"/>
      <c r="M324" s="32"/>
      <c r="N324" s="32"/>
      <c r="O324" t="s" s="30">
        <v>2004</v>
      </c>
      <c r="P324" t="s" s="30">
        <v>2005</v>
      </c>
      <c r="Q324" t="s" s="30">
        <v>1179</v>
      </c>
      <c r="R324" t="s" s="30">
        <v>486</v>
      </c>
      <c r="S324" s="32"/>
      <c r="T324" s="32"/>
      <c r="U324" s="32"/>
      <c r="V324" s="32"/>
      <c r="W324" s="32"/>
      <c r="X324" s="32"/>
      <c r="Y324" s="32"/>
      <c r="Z324" s="39"/>
    </row>
    <row r="325" ht="28" customHeight="1">
      <c r="A325" t="s" s="20">
        <f>"S "&amp;B325</f>
        <v>2006</v>
      </c>
      <c r="B325" s="56">
        <v>322</v>
      </c>
      <c r="C325" s="54">
        <v>1</v>
      </c>
      <c r="D325" t="s" s="34">
        <v>451</v>
      </c>
      <c r="E325" s="16"/>
      <c r="F325" s="16"/>
      <c r="G325" s="16"/>
      <c r="H325" s="54">
        <v>1803</v>
      </c>
      <c r="I325" s="54">
        <v>1805</v>
      </c>
      <c r="J325" s="54">
        <v>2</v>
      </c>
      <c r="K325" t="s" s="34">
        <v>1234</v>
      </c>
      <c r="L325" s="16"/>
      <c r="M325" s="16"/>
      <c r="N325" s="16"/>
      <c r="O325" t="s" s="34">
        <v>2007</v>
      </c>
      <c r="P325" t="s" s="34">
        <v>2008</v>
      </c>
      <c r="Q325" t="s" s="34">
        <v>2009</v>
      </c>
      <c r="R325" t="s" s="34">
        <v>486</v>
      </c>
      <c r="S325" s="16"/>
      <c r="T325" s="16"/>
      <c r="U325" s="16"/>
      <c r="V325" s="16"/>
      <c r="W325" t="s" s="34">
        <v>2010</v>
      </c>
      <c r="X325" t="s" s="34">
        <v>2011</v>
      </c>
      <c r="Y325" s="16"/>
      <c r="Z325" s="55"/>
    </row>
    <row r="326" ht="18" customHeight="1">
      <c r="A326" t="s" s="20">
        <f>"S "&amp;B326</f>
        <v>2012</v>
      </c>
      <c r="B326" s="57">
        <v>323</v>
      </c>
      <c r="C326" s="52">
        <v>1</v>
      </c>
      <c r="D326" t="s" s="30">
        <v>451</v>
      </c>
      <c r="E326" s="32"/>
      <c r="F326" s="32"/>
      <c r="G326" s="32"/>
      <c r="H326" s="52">
        <v>1884</v>
      </c>
      <c r="I326" s="52">
        <v>1957</v>
      </c>
      <c r="J326" s="52">
        <v>6</v>
      </c>
      <c r="K326" t="s" s="30">
        <v>1939</v>
      </c>
      <c r="L326" s="32"/>
      <c r="M326" s="32"/>
      <c r="N326" s="32"/>
      <c r="O326" t="s" s="30">
        <v>2013</v>
      </c>
      <c r="P326" t="s" s="30">
        <v>2014</v>
      </c>
      <c r="Q326" t="s" s="30">
        <v>851</v>
      </c>
      <c r="R326" t="s" s="30">
        <v>486</v>
      </c>
      <c r="S326" s="32"/>
      <c r="T326" s="32"/>
      <c r="U326" s="32"/>
      <c r="V326" s="32"/>
      <c r="W326" s="32"/>
      <c r="X326" s="32"/>
      <c r="Y326" s="32"/>
      <c r="Z326" s="39"/>
    </row>
    <row r="327" ht="28" customHeight="1">
      <c r="A327" t="s" s="20">
        <f>"S "&amp;B327</f>
        <v>2015</v>
      </c>
      <c r="B327" s="56">
        <v>324</v>
      </c>
      <c r="C327" s="54">
        <v>1</v>
      </c>
      <c r="D327" t="s" s="34">
        <v>451</v>
      </c>
      <c r="E327" s="16"/>
      <c r="F327" s="16"/>
      <c r="G327" s="16"/>
      <c r="H327" s="54">
        <v>1201</v>
      </c>
      <c r="I327" s="54">
        <v>1955</v>
      </c>
      <c r="J327" s="54">
        <v>129</v>
      </c>
      <c r="K327" t="s" s="34">
        <v>1692</v>
      </c>
      <c r="L327" s="16"/>
      <c r="M327" s="16"/>
      <c r="N327" s="16"/>
      <c r="O327" t="s" s="34">
        <v>2016</v>
      </c>
      <c r="P327" t="s" s="34">
        <v>2017</v>
      </c>
      <c r="Q327" t="s" s="34">
        <v>2018</v>
      </c>
      <c r="R327" t="s" s="34">
        <v>448</v>
      </c>
      <c r="S327" s="16"/>
      <c r="T327" s="16"/>
      <c r="U327" s="16"/>
      <c r="V327" s="16"/>
      <c r="W327" s="16"/>
      <c r="X327" t="s" s="34">
        <v>2019</v>
      </c>
      <c r="Y327" s="16"/>
      <c r="Z327" s="55"/>
    </row>
    <row r="328" ht="28" customHeight="1">
      <c r="A328" t="s" s="20">
        <f>"S "&amp;B328</f>
        <v>2020</v>
      </c>
      <c r="B328" s="57">
        <v>325</v>
      </c>
      <c r="C328" s="52">
        <v>1</v>
      </c>
      <c r="D328" t="s" s="30">
        <v>451</v>
      </c>
      <c r="E328" s="32"/>
      <c r="F328" s="32"/>
      <c r="G328" s="32"/>
      <c r="H328" s="52">
        <v>1803</v>
      </c>
      <c r="I328" s="52">
        <v>1803</v>
      </c>
      <c r="J328" s="52">
        <v>1</v>
      </c>
      <c r="K328" t="s" s="30">
        <v>1234</v>
      </c>
      <c r="L328" s="32"/>
      <c r="M328" s="32"/>
      <c r="N328" s="32"/>
      <c r="O328" t="s" s="30">
        <v>2021</v>
      </c>
      <c r="P328" t="s" s="30">
        <v>2022</v>
      </c>
      <c r="Q328" t="s" s="30">
        <v>2023</v>
      </c>
      <c r="R328" t="s" s="30">
        <v>448</v>
      </c>
      <c r="S328" s="32"/>
      <c r="T328" s="32"/>
      <c r="U328" s="32"/>
      <c r="V328" s="32"/>
      <c r="W328" s="32"/>
      <c r="X328" t="s" s="30">
        <v>2024</v>
      </c>
      <c r="Y328" s="32"/>
      <c r="Z328" s="39"/>
    </row>
    <row r="329" ht="18" customHeight="1">
      <c r="A329" t="s" s="20">
        <f>"S "&amp;B329</f>
        <v>2025</v>
      </c>
      <c r="B329" s="56">
        <v>326</v>
      </c>
      <c r="C329" s="54">
        <v>1</v>
      </c>
      <c r="D329" t="s" s="34">
        <v>451</v>
      </c>
      <c r="E329" s="16"/>
      <c r="F329" s="16"/>
      <c r="G329" s="16"/>
      <c r="H329" s="54">
        <v>1666</v>
      </c>
      <c r="I329" s="54">
        <v>1825</v>
      </c>
      <c r="J329" s="54">
        <v>1</v>
      </c>
      <c r="K329" t="s" s="34">
        <v>473</v>
      </c>
      <c r="L329" s="16"/>
      <c r="M329" s="16"/>
      <c r="N329" s="16"/>
      <c r="O329" t="s" s="34">
        <v>2026</v>
      </c>
      <c r="P329" t="s" s="34">
        <v>2027</v>
      </c>
      <c r="Q329" t="s" s="34">
        <v>2028</v>
      </c>
      <c r="R329" t="s" s="34">
        <v>486</v>
      </c>
      <c r="S329" s="16"/>
      <c r="T329" s="16"/>
      <c r="U329" s="16"/>
      <c r="V329" s="16"/>
      <c r="W329" s="16"/>
      <c r="X329" s="16"/>
      <c r="Y329" s="16"/>
      <c r="Z329" s="55"/>
    </row>
    <row r="330" ht="18" customHeight="1">
      <c r="A330" t="s" s="20">
        <f>"S "&amp;B330</f>
        <v>2029</v>
      </c>
      <c r="B330" s="57">
        <v>327</v>
      </c>
      <c r="C330" s="52">
        <v>1</v>
      </c>
      <c r="D330" t="s" s="30">
        <v>451</v>
      </c>
      <c r="E330" s="32"/>
      <c r="F330" s="32"/>
      <c r="G330" s="32"/>
      <c r="H330" s="52">
        <v>1768</v>
      </c>
      <c r="I330" s="52">
        <v>1794</v>
      </c>
      <c r="J330" s="52">
        <v>10</v>
      </c>
      <c r="K330" t="s" s="30">
        <v>1939</v>
      </c>
      <c r="L330" s="32"/>
      <c r="M330" s="32"/>
      <c r="N330" s="32"/>
      <c r="O330" t="s" s="30">
        <v>2030</v>
      </c>
      <c r="P330" t="s" s="30">
        <v>2027</v>
      </c>
      <c r="Q330" t="s" s="30">
        <v>2028</v>
      </c>
      <c r="R330" t="s" s="30">
        <v>486</v>
      </c>
      <c r="S330" s="32"/>
      <c r="T330" s="32"/>
      <c r="U330" s="32"/>
      <c r="V330" s="32"/>
      <c r="W330" s="32"/>
      <c r="X330" s="32"/>
      <c r="Y330" s="32"/>
      <c r="Z330" s="39"/>
    </row>
    <row r="331" ht="18" customHeight="1">
      <c r="A331" t="s" s="20">
        <f>"S "&amp;B331</f>
        <v>2031</v>
      </c>
      <c r="B331" s="56">
        <v>328</v>
      </c>
      <c r="C331" s="54">
        <v>1</v>
      </c>
      <c r="D331" t="s" s="34">
        <v>451</v>
      </c>
      <c r="E331" s="16"/>
      <c r="F331" s="16"/>
      <c r="G331" s="16"/>
      <c r="H331" s="54">
        <v>1536</v>
      </c>
      <c r="I331" s="54">
        <v>1996</v>
      </c>
      <c r="J331" s="54">
        <v>50</v>
      </c>
      <c r="K331" t="s" s="34">
        <v>1939</v>
      </c>
      <c r="L331" s="16"/>
      <c r="M331" s="16"/>
      <c r="N331" s="16"/>
      <c r="O331" t="s" s="34">
        <v>2032</v>
      </c>
      <c r="P331" t="s" s="34">
        <v>2027</v>
      </c>
      <c r="Q331" t="s" s="34">
        <v>2028</v>
      </c>
      <c r="R331" t="s" s="34">
        <v>486</v>
      </c>
      <c r="S331" s="16"/>
      <c r="T331" s="16"/>
      <c r="U331" s="16"/>
      <c r="V331" s="16"/>
      <c r="W331" s="16"/>
      <c r="X331" s="16"/>
      <c r="Y331" s="16"/>
      <c r="Z331" s="55"/>
    </row>
    <row r="332" ht="18" customHeight="1">
      <c r="A332" t="s" s="20">
        <f>"S "&amp;B332</f>
        <v>2033</v>
      </c>
      <c r="B332" s="57">
        <v>329</v>
      </c>
      <c r="C332" s="52">
        <v>1</v>
      </c>
      <c r="D332" t="s" s="30">
        <v>451</v>
      </c>
      <c r="E332" s="32"/>
      <c r="F332" s="32"/>
      <c r="G332" s="32"/>
      <c r="H332" s="52">
        <v>1862</v>
      </c>
      <c r="I332" s="52">
        <v>1863</v>
      </c>
      <c r="J332" s="52">
        <v>1</v>
      </c>
      <c r="K332" t="s" s="30">
        <v>2034</v>
      </c>
      <c r="L332" s="32"/>
      <c r="M332" s="32"/>
      <c r="N332" s="32"/>
      <c r="O332" t="s" s="30">
        <v>2035</v>
      </c>
      <c r="P332" t="s" s="30">
        <v>2036</v>
      </c>
      <c r="Q332" t="s" s="30">
        <v>2037</v>
      </c>
      <c r="R332" t="s" s="30">
        <v>486</v>
      </c>
      <c r="S332" s="32"/>
      <c r="T332" s="32"/>
      <c r="U332" s="32"/>
      <c r="V332" s="32"/>
      <c r="W332" s="32"/>
      <c r="X332" t="s" s="30">
        <v>2038</v>
      </c>
      <c r="Y332" s="32"/>
      <c r="Z332" s="39"/>
    </row>
    <row r="333" ht="18" customHeight="1">
      <c r="A333" t="s" s="20">
        <f>"S "&amp;B333</f>
        <v>2039</v>
      </c>
      <c r="B333" s="56">
        <v>330</v>
      </c>
      <c r="C333" s="54">
        <v>1</v>
      </c>
      <c r="D333" t="s" s="34">
        <v>451</v>
      </c>
      <c r="E333" s="16"/>
      <c r="F333" s="16"/>
      <c r="G333" s="16"/>
      <c r="H333" s="54">
        <v>1750</v>
      </c>
      <c r="I333" s="54">
        <v>1850</v>
      </c>
      <c r="J333" s="54">
        <v>10</v>
      </c>
      <c r="K333" t="s" s="34">
        <v>1939</v>
      </c>
      <c r="L333" s="16"/>
      <c r="M333" s="16"/>
      <c r="N333" s="16"/>
      <c r="O333" t="s" s="34">
        <v>2040</v>
      </c>
      <c r="P333" t="s" s="34">
        <v>2041</v>
      </c>
      <c r="Q333" t="s" s="34">
        <v>2042</v>
      </c>
      <c r="R333" t="s" s="34">
        <v>486</v>
      </c>
      <c r="S333" s="16"/>
      <c r="T333" s="16"/>
      <c r="U333" s="16"/>
      <c r="V333" s="16"/>
      <c r="W333" s="16"/>
      <c r="X333" t="s" s="34">
        <v>2043</v>
      </c>
      <c r="Y333" s="16"/>
      <c r="Z333" s="55"/>
    </row>
    <row r="334" ht="18" customHeight="1">
      <c r="A334" t="s" s="20">
        <f>"S "&amp;B334</f>
        <v>2044</v>
      </c>
      <c r="B334" s="57">
        <v>331</v>
      </c>
      <c r="C334" s="52">
        <v>1</v>
      </c>
      <c r="D334" t="s" s="30">
        <v>443</v>
      </c>
      <c r="E334" s="32"/>
      <c r="F334" s="32"/>
      <c r="G334" s="32"/>
      <c r="H334" t="s" s="30">
        <v>301</v>
      </c>
      <c r="I334" s="32"/>
      <c r="J334" s="52">
        <v>5736</v>
      </c>
      <c r="K334" t="s" s="30">
        <v>1234</v>
      </c>
      <c r="L334" s="32"/>
      <c r="M334" s="32"/>
      <c r="N334" s="32"/>
      <c r="O334" t="s" s="30">
        <v>2045</v>
      </c>
      <c r="P334" t="s" s="30">
        <v>2046</v>
      </c>
      <c r="Q334" t="s" s="30">
        <v>447</v>
      </c>
      <c r="R334" t="s" s="30">
        <v>486</v>
      </c>
      <c r="S334" s="32"/>
      <c r="T334" s="32"/>
      <c r="U334" s="32"/>
      <c r="V334" s="32"/>
      <c r="W334" s="32"/>
      <c r="X334" t="s" s="30">
        <v>2047</v>
      </c>
      <c r="Y334" s="32"/>
      <c r="Z334" s="39"/>
    </row>
    <row r="335" ht="28" customHeight="1">
      <c r="A335" t="s" s="20">
        <f>"S "&amp;B335</f>
        <v>2048</v>
      </c>
      <c r="B335" s="56">
        <v>332</v>
      </c>
      <c r="C335" s="54">
        <v>1</v>
      </c>
      <c r="D335" t="s" s="34">
        <v>451</v>
      </c>
      <c r="E335" s="16"/>
      <c r="F335" s="16"/>
      <c r="G335" s="16"/>
      <c r="H335" s="54">
        <v>1776</v>
      </c>
      <c r="I335" s="54">
        <v>1985</v>
      </c>
      <c r="J335" s="54">
        <v>272.76</v>
      </c>
      <c r="K335" t="s" s="34">
        <v>1939</v>
      </c>
      <c r="L335" s="16"/>
      <c r="M335" s="16"/>
      <c r="N335" s="16"/>
      <c r="O335" t="s" s="34">
        <v>2049</v>
      </c>
      <c r="P335" t="s" s="34">
        <v>2046</v>
      </c>
      <c r="Q335" t="s" s="34">
        <v>447</v>
      </c>
      <c r="R335" t="s" s="34">
        <v>486</v>
      </c>
      <c r="S335" s="16"/>
      <c r="T335" s="16"/>
      <c r="U335" s="16"/>
      <c r="V335" s="16"/>
      <c r="W335" s="16"/>
      <c r="X335" t="s" s="34">
        <v>2050</v>
      </c>
      <c r="Y335" s="16"/>
      <c r="Z335" s="55"/>
    </row>
    <row r="336" ht="18" customHeight="1">
      <c r="A336" t="s" s="20">
        <f>"S "&amp;B336</f>
        <v>2051</v>
      </c>
      <c r="B336" s="57">
        <v>333</v>
      </c>
      <c r="C336" s="52">
        <v>1</v>
      </c>
      <c r="D336" t="s" s="30">
        <v>451</v>
      </c>
      <c r="E336" s="32"/>
      <c r="F336" s="32"/>
      <c r="G336" s="32"/>
      <c r="H336" s="52">
        <v>1743</v>
      </c>
      <c r="I336" s="52">
        <v>1797</v>
      </c>
      <c r="J336" s="52">
        <v>17</v>
      </c>
      <c r="K336" t="s" s="30">
        <v>473</v>
      </c>
      <c r="L336" s="32"/>
      <c r="M336" s="32"/>
      <c r="N336" s="32"/>
      <c r="O336" t="s" s="30">
        <v>2052</v>
      </c>
      <c r="P336" t="s" s="30">
        <v>2046</v>
      </c>
      <c r="Q336" t="s" s="30">
        <v>447</v>
      </c>
      <c r="R336" t="s" s="30">
        <v>486</v>
      </c>
      <c r="S336" s="32"/>
      <c r="T336" s="32"/>
      <c r="U336" s="32"/>
      <c r="V336" s="32"/>
      <c r="W336" s="32"/>
      <c r="X336" t="s" s="30">
        <v>2053</v>
      </c>
      <c r="Y336" s="32"/>
      <c r="Z336" s="39"/>
    </row>
    <row r="337" ht="18" customHeight="1">
      <c r="A337" t="s" s="20">
        <f>"S "&amp;B337</f>
        <v>2054</v>
      </c>
      <c r="B337" s="56">
        <v>334</v>
      </c>
      <c r="C337" s="54">
        <v>1</v>
      </c>
      <c r="D337" t="s" s="34">
        <v>451</v>
      </c>
      <c r="E337" s="16"/>
      <c r="F337" s="16"/>
      <c r="G337" s="16"/>
      <c r="H337" s="54">
        <v>1762</v>
      </c>
      <c r="I337" s="54">
        <v>1829</v>
      </c>
      <c r="J337" s="54">
        <v>10</v>
      </c>
      <c r="K337" t="s" s="34">
        <v>1692</v>
      </c>
      <c r="L337" s="16"/>
      <c r="M337" s="16"/>
      <c r="N337" s="16"/>
      <c r="O337" t="s" s="34">
        <v>2055</v>
      </c>
      <c r="P337" t="s" s="34">
        <v>2046</v>
      </c>
      <c r="Q337" t="s" s="34">
        <v>447</v>
      </c>
      <c r="R337" t="s" s="34">
        <v>486</v>
      </c>
      <c r="S337" s="16"/>
      <c r="T337" s="16"/>
      <c r="U337" s="16"/>
      <c r="V337" s="16"/>
      <c r="W337" s="16"/>
      <c r="X337" t="s" s="34">
        <v>2056</v>
      </c>
      <c r="Y337" s="16"/>
      <c r="Z337" s="55"/>
    </row>
    <row r="338" ht="18" customHeight="1">
      <c r="A338" t="s" s="20">
        <f>"S "&amp;B338</f>
        <v>2057</v>
      </c>
      <c r="B338" s="57">
        <v>335</v>
      </c>
      <c r="C338" s="52">
        <v>1</v>
      </c>
      <c r="D338" t="s" s="30">
        <v>451</v>
      </c>
      <c r="E338" s="32"/>
      <c r="F338" s="32"/>
      <c r="G338" s="32"/>
      <c r="H338" s="52">
        <v>1664</v>
      </c>
      <c r="I338" s="52">
        <v>1854</v>
      </c>
      <c r="J338" s="52">
        <v>44</v>
      </c>
      <c r="K338" t="s" s="30">
        <v>1939</v>
      </c>
      <c r="L338" s="32"/>
      <c r="M338" s="32"/>
      <c r="N338" s="32"/>
      <c r="O338" t="s" s="30">
        <v>2058</v>
      </c>
      <c r="P338" t="s" s="30">
        <v>2046</v>
      </c>
      <c r="Q338" t="s" s="30">
        <v>447</v>
      </c>
      <c r="R338" t="s" s="30">
        <v>486</v>
      </c>
      <c r="S338" s="32"/>
      <c r="T338" s="32"/>
      <c r="U338" s="32"/>
      <c r="V338" s="32"/>
      <c r="W338" s="32"/>
      <c r="X338" t="s" s="30">
        <v>2059</v>
      </c>
      <c r="Y338" s="32"/>
      <c r="Z338" s="39"/>
    </row>
    <row r="339" ht="28" customHeight="1">
      <c r="A339" t="s" s="20">
        <f>"S "&amp;B339</f>
        <v>2060</v>
      </c>
      <c r="B339" s="56">
        <v>336</v>
      </c>
      <c r="C339" s="54">
        <v>1</v>
      </c>
      <c r="D339" t="s" s="34">
        <v>443</v>
      </c>
      <c r="E339" s="16"/>
      <c r="F339" s="16"/>
      <c r="G339" s="16"/>
      <c r="H339" s="54">
        <v>1722</v>
      </c>
      <c r="I339" s="54">
        <v>1917</v>
      </c>
      <c r="J339" t="s" s="34">
        <v>301</v>
      </c>
      <c r="K339" s="16"/>
      <c r="L339" s="16"/>
      <c r="M339" s="16"/>
      <c r="N339" s="16"/>
      <c r="O339" t="s" s="34">
        <v>2061</v>
      </c>
      <c r="P339" t="s" s="34">
        <v>2062</v>
      </c>
      <c r="Q339" t="s" s="34">
        <v>476</v>
      </c>
      <c r="R339" t="s" s="34">
        <v>476</v>
      </c>
      <c r="S339" s="16"/>
      <c r="T339" s="16"/>
      <c r="U339" s="16"/>
      <c r="V339" s="16"/>
      <c r="W339" s="16"/>
      <c r="X339" t="s" s="34">
        <v>2063</v>
      </c>
      <c r="Y339" s="16"/>
      <c r="Z339" s="55"/>
    </row>
    <row r="340" ht="28" customHeight="1">
      <c r="A340" t="s" s="20">
        <f>"S "&amp;B340</f>
        <v>2064</v>
      </c>
      <c r="B340" s="57">
        <v>337</v>
      </c>
      <c r="C340" s="52">
        <v>1</v>
      </c>
      <c r="D340" t="s" s="30">
        <v>451</v>
      </c>
      <c r="E340" s="32"/>
      <c r="F340" s="32"/>
      <c r="G340" s="32"/>
      <c r="H340" s="52">
        <v>1681</v>
      </c>
      <c r="I340" s="52">
        <v>1938</v>
      </c>
      <c r="J340" s="52">
        <v>385</v>
      </c>
      <c r="K340" t="s" s="30">
        <v>473</v>
      </c>
      <c r="L340" s="32"/>
      <c r="M340" s="32"/>
      <c r="N340" s="32"/>
      <c r="O340" t="s" s="30">
        <v>2065</v>
      </c>
      <c r="P340" t="s" s="30">
        <v>2066</v>
      </c>
      <c r="Q340" t="s" s="30">
        <v>1922</v>
      </c>
      <c r="R340" t="s" s="30">
        <v>486</v>
      </c>
      <c r="S340" s="32"/>
      <c r="T340" s="32"/>
      <c r="U340" s="32"/>
      <c r="V340" s="32"/>
      <c r="W340" s="32"/>
      <c r="X340" t="s" s="30">
        <v>2067</v>
      </c>
      <c r="Y340" s="32"/>
      <c r="Z340" s="39"/>
    </row>
    <row r="341" ht="28" customHeight="1">
      <c r="A341" t="s" s="20">
        <f>"S "&amp;B341</f>
        <v>2068</v>
      </c>
      <c r="B341" s="56">
        <v>338</v>
      </c>
      <c r="C341" s="54">
        <v>1</v>
      </c>
      <c r="D341" t="s" s="34">
        <v>451</v>
      </c>
      <c r="E341" s="16"/>
      <c r="F341" s="16"/>
      <c r="G341" s="16"/>
      <c r="H341" s="54">
        <v>1793</v>
      </c>
      <c r="I341" s="54">
        <v>1836</v>
      </c>
      <c r="J341" s="54">
        <v>129</v>
      </c>
      <c r="K341" t="s" s="34">
        <v>1234</v>
      </c>
      <c r="L341" s="16"/>
      <c r="M341" s="16"/>
      <c r="N341" s="16"/>
      <c r="O341" t="s" s="34">
        <v>2069</v>
      </c>
      <c r="P341" t="s" s="34">
        <v>2066</v>
      </c>
      <c r="Q341" t="s" s="34">
        <v>1922</v>
      </c>
      <c r="R341" t="s" s="34">
        <v>486</v>
      </c>
      <c r="S341" s="16"/>
      <c r="T341" s="16"/>
      <c r="U341" s="16"/>
      <c r="V341" s="16"/>
      <c r="W341" s="16"/>
      <c r="X341" s="16"/>
      <c r="Y341" s="16"/>
      <c r="Z341" s="55"/>
    </row>
    <row r="342" ht="18" customHeight="1">
      <c r="A342" t="s" s="20">
        <f>"S "&amp;B342</f>
        <v>2070</v>
      </c>
      <c r="B342" s="57">
        <v>339</v>
      </c>
      <c r="C342" s="52">
        <v>1</v>
      </c>
      <c r="D342" t="s" s="30">
        <v>451</v>
      </c>
      <c r="E342" s="32"/>
      <c r="F342" s="32"/>
      <c r="G342" s="32"/>
      <c r="H342" t="s" s="30">
        <v>301</v>
      </c>
      <c r="I342" s="32"/>
      <c r="J342" t="s" s="30">
        <v>301</v>
      </c>
      <c r="K342" s="32"/>
      <c r="L342" s="32"/>
      <c r="M342" s="32"/>
      <c r="N342" s="32"/>
      <c r="O342" t="s" s="30">
        <v>2071</v>
      </c>
      <c r="P342" t="s" s="30">
        <v>2072</v>
      </c>
      <c r="Q342" t="s" s="30">
        <v>2073</v>
      </c>
      <c r="R342" t="s" s="30">
        <v>486</v>
      </c>
      <c r="S342" s="32"/>
      <c r="T342" s="32"/>
      <c r="U342" s="32"/>
      <c r="V342" s="32"/>
      <c r="W342" s="32"/>
      <c r="X342" t="s" s="30">
        <v>2074</v>
      </c>
      <c r="Y342" s="32"/>
      <c r="Z342" s="39"/>
    </row>
    <row r="343" ht="28" customHeight="1">
      <c r="A343" t="s" s="20">
        <f>"S "&amp;B343</f>
        <v>2075</v>
      </c>
      <c r="B343" s="56">
        <v>340</v>
      </c>
      <c r="C343" s="54">
        <v>1</v>
      </c>
      <c r="D343" t="s" s="34">
        <v>451</v>
      </c>
      <c r="E343" s="16"/>
      <c r="F343" s="16"/>
      <c r="G343" s="16"/>
      <c r="H343" s="54">
        <v>1175</v>
      </c>
      <c r="I343" s="54">
        <v>1919</v>
      </c>
      <c r="J343" s="54">
        <v>350000</v>
      </c>
      <c r="K343" t="s" s="34">
        <v>1234</v>
      </c>
      <c r="L343" s="16"/>
      <c r="M343" s="16"/>
      <c r="N343" s="16"/>
      <c r="O343" t="s" s="34">
        <v>2076</v>
      </c>
      <c r="P343" t="s" s="34">
        <v>2072</v>
      </c>
      <c r="Q343" t="s" s="34">
        <v>2073</v>
      </c>
      <c r="R343" t="s" s="34">
        <v>486</v>
      </c>
      <c r="S343" s="16"/>
      <c r="T343" s="16"/>
      <c r="U343" s="16"/>
      <c r="V343" s="16"/>
      <c r="W343" s="16"/>
      <c r="X343" t="s" s="34">
        <v>2077</v>
      </c>
      <c r="Y343" s="16"/>
      <c r="Z343" s="55"/>
    </row>
    <row r="344" ht="18" customHeight="1">
      <c r="A344" t="s" s="20">
        <f>"S "&amp;B344</f>
        <v>2078</v>
      </c>
      <c r="B344" s="57">
        <v>341</v>
      </c>
      <c r="C344" s="52">
        <v>1</v>
      </c>
      <c r="D344" t="s" s="30">
        <v>451</v>
      </c>
      <c r="E344" s="32"/>
      <c r="F344" s="32"/>
      <c r="G344" s="32"/>
      <c r="H344" s="52">
        <v>1849</v>
      </c>
      <c r="I344" s="52">
        <v>1859</v>
      </c>
      <c r="J344" s="52">
        <v>45</v>
      </c>
      <c r="K344" t="s" s="30">
        <v>1234</v>
      </c>
      <c r="L344" s="32"/>
      <c r="M344" s="32"/>
      <c r="N344" s="32"/>
      <c r="O344" t="s" s="30">
        <v>2079</v>
      </c>
      <c r="P344" t="s" s="30">
        <v>2072</v>
      </c>
      <c r="Q344" t="s" s="30">
        <v>2073</v>
      </c>
      <c r="R344" t="s" s="30">
        <v>486</v>
      </c>
      <c r="S344" s="32"/>
      <c r="T344" s="32"/>
      <c r="U344" s="32"/>
      <c r="V344" s="32"/>
      <c r="W344" t="s" s="30">
        <v>2080</v>
      </c>
      <c r="X344" t="s" s="30">
        <v>2081</v>
      </c>
      <c r="Y344" s="32"/>
      <c r="Z344" s="39"/>
    </row>
    <row r="345" ht="28" customHeight="1">
      <c r="A345" t="s" s="20">
        <f>"S "&amp;B345</f>
        <v>2082</v>
      </c>
      <c r="B345" s="56">
        <v>342</v>
      </c>
      <c r="C345" s="54">
        <v>1</v>
      </c>
      <c r="D345" t="s" s="34">
        <v>451</v>
      </c>
      <c r="E345" s="16"/>
      <c r="F345" s="16"/>
      <c r="G345" s="16"/>
      <c r="H345" s="54">
        <v>1150</v>
      </c>
      <c r="I345" s="54">
        <v>1803</v>
      </c>
      <c r="J345" s="54">
        <v>13000</v>
      </c>
      <c r="K345" t="s" s="34">
        <v>1234</v>
      </c>
      <c r="L345" s="16"/>
      <c r="M345" s="16"/>
      <c r="N345" s="16"/>
      <c r="O345" t="s" s="34">
        <v>2083</v>
      </c>
      <c r="P345" t="s" s="34">
        <v>2072</v>
      </c>
      <c r="Q345" t="s" s="34">
        <v>2073</v>
      </c>
      <c r="R345" t="s" s="34">
        <v>486</v>
      </c>
      <c r="S345" s="16"/>
      <c r="T345" s="16"/>
      <c r="U345" s="16"/>
      <c r="V345" s="16"/>
      <c r="W345" t="s" s="34">
        <v>2080</v>
      </c>
      <c r="X345" t="s" s="34">
        <v>2084</v>
      </c>
      <c r="Y345" s="16"/>
      <c r="Z345" s="55"/>
    </row>
    <row r="346" ht="28" customHeight="1">
      <c r="A346" t="s" s="20">
        <f>"S "&amp;B346</f>
        <v>2085</v>
      </c>
      <c r="B346" s="57">
        <v>343</v>
      </c>
      <c r="C346" s="52">
        <v>1</v>
      </c>
      <c r="D346" t="s" s="30">
        <v>451</v>
      </c>
      <c r="E346" s="32"/>
      <c r="F346" s="32"/>
      <c r="G346" s="32"/>
      <c r="H346" s="52">
        <v>1661</v>
      </c>
      <c r="I346" s="52">
        <v>1671</v>
      </c>
      <c r="J346" s="52">
        <v>1</v>
      </c>
      <c r="K346" t="s" s="30">
        <v>473</v>
      </c>
      <c r="L346" s="32"/>
      <c r="M346" s="32"/>
      <c r="N346" s="32"/>
      <c r="O346" t="s" s="30">
        <v>2086</v>
      </c>
      <c r="P346" t="s" s="30">
        <v>2072</v>
      </c>
      <c r="Q346" t="s" s="30">
        <v>2073</v>
      </c>
      <c r="R346" t="s" s="30">
        <v>486</v>
      </c>
      <c r="S346" s="32"/>
      <c r="T346" s="32"/>
      <c r="U346" s="32"/>
      <c r="V346" s="32"/>
      <c r="W346" s="32"/>
      <c r="X346" t="s" s="30">
        <v>2087</v>
      </c>
      <c r="Y346" s="32"/>
      <c r="Z346" s="39"/>
    </row>
    <row r="347" ht="18" customHeight="1">
      <c r="A347" t="s" s="20">
        <f>"S "&amp;B347</f>
        <v>2088</v>
      </c>
      <c r="B347" s="56">
        <v>344</v>
      </c>
      <c r="C347" s="54">
        <v>1</v>
      </c>
      <c r="D347" t="s" s="34">
        <v>451</v>
      </c>
      <c r="E347" s="16"/>
      <c r="F347" s="16"/>
      <c r="G347" s="16"/>
      <c r="H347" s="54">
        <v>1668</v>
      </c>
      <c r="I347" s="54">
        <v>1734</v>
      </c>
      <c r="J347" s="54">
        <v>195</v>
      </c>
      <c r="K347" t="s" s="34">
        <v>1234</v>
      </c>
      <c r="L347" s="16"/>
      <c r="M347" s="16"/>
      <c r="N347" s="16"/>
      <c r="O347" t="s" s="34">
        <v>2089</v>
      </c>
      <c r="P347" t="s" s="34">
        <v>2072</v>
      </c>
      <c r="Q347" t="s" s="34">
        <v>2073</v>
      </c>
      <c r="R347" t="s" s="34">
        <v>486</v>
      </c>
      <c r="S347" s="16"/>
      <c r="T347" s="16"/>
      <c r="U347" s="16"/>
      <c r="V347" s="16"/>
      <c r="W347" s="16"/>
      <c r="X347" t="s" s="34">
        <v>2090</v>
      </c>
      <c r="Y347" s="16"/>
      <c r="Z347" s="55"/>
    </row>
    <row r="348" ht="18" customHeight="1">
      <c r="A348" t="s" s="20">
        <f>"S "&amp;B348</f>
        <v>2091</v>
      </c>
      <c r="B348" s="57">
        <v>345</v>
      </c>
      <c r="C348" s="52">
        <v>1</v>
      </c>
      <c r="D348" t="s" s="30">
        <v>451</v>
      </c>
      <c r="E348" s="32"/>
      <c r="F348" s="32"/>
      <c r="G348" s="32"/>
      <c r="H348" s="52">
        <v>1671</v>
      </c>
      <c r="I348" s="52">
        <v>1712</v>
      </c>
      <c r="J348" s="52">
        <v>34</v>
      </c>
      <c r="K348" t="s" s="30">
        <v>1234</v>
      </c>
      <c r="L348" s="32"/>
      <c r="M348" s="32"/>
      <c r="N348" s="32"/>
      <c r="O348" t="s" s="30">
        <v>2092</v>
      </c>
      <c r="P348" t="s" s="30">
        <v>2072</v>
      </c>
      <c r="Q348" t="s" s="30">
        <v>2073</v>
      </c>
      <c r="R348" t="s" s="30">
        <v>486</v>
      </c>
      <c r="S348" s="32"/>
      <c r="T348" s="32"/>
      <c r="U348" s="32"/>
      <c r="V348" s="32"/>
      <c r="W348" s="32"/>
      <c r="X348" s="32"/>
      <c r="Y348" s="32"/>
      <c r="Z348" s="39"/>
    </row>
    <row r="349" ht="28" customHeight="1">
      <c r="A349" t="s" s="20">
        <f>"S "&amp;B349</f>
        <v>2093</v>
      </c>
      <c r="B349" s="56">
        <v>346</v>
      </c>
      <c r="C349" s="54">
        <v>1</v>
      </c>
      <c r="D349" t="s" s="34">
        <v>451</v>
      </c>
      <c r="E349" s="16"/>
      <c r="F349" s="16"/>
      <c r="G349" s="16"/>
      <c r="H349" s="54">
        <v>1657</v>
      </c>
      <c r="I349" s="54">
        <v>1770</v>
      </c>
      <c r="J349" s="54">
        <v>500</v>
      </c>
      <c r="K349" t="s" s="34">
        <v>1234</v>
      </c>
      <c r="L349" s="16"/>
      <c r="M349" s="16"/>
      <c r="N349" s="16"/>
      <c r="O349" t="s" s="34">
        <v>2004</v>
      </c>
      <c r="P349" t="s" s="34">
        <v>2072</v>
      </c>
      <c r="Q349" t="s" s="34">
        <v>2073</v>
      </c>
      <c r="R349" t="s" s="34">
        <v>486</v>
      </c>
      <c r="S349" s="16"/>
      <c r="T349" s="16"/>
      <c r="U349" s="16"/>
      <c r="V349" s="16"/>
      <c r="W349" t="s" s="34">
        <v>2094</v>
      </c>
      <c r="X349" t="s" s="34">
        <v>2095</v>
      </c>
      <c r="Y349" s="16"/>
      <c r="Z349" s="55"/>
    </row>
    <row r="350" ht="18" customHeight="1">
      <c r="A350" t="s" s="20">
        <f>"S "&amp;B350</f>
        <v>2096</v>
      </c>
      <c r="B350" s="57">
        <v>347</v>
      </c>
      <c r="C350" s="52">
        <v>1</v>
      </c>
      <c r="D350" t="s" s="30">
        <v>451</v>
      </c>
      <c r="E350" s="32"/>
      <c r="F350" s="32"/>
      <c r="G350" s="32"/>
      <c r="H350" s="52">
        <v>1808</v>
      </c>
      <c r="I350" s="52">
        <v>1964</v>
      </c>
      <c r="J350" s="52">
        <v>15.75</v>
      </c>
      <c r="K350" t="s" s="30">
        <v>1939</v>
      </c>
      <c r="L350" s="32"/>
      <c r="M350" s="32"/>
      <c r="N350" s="32"/>
      <c r="O350" t="s" s="30">
        <v>2097</v>
      </c>
      <c r="P350" t="s" s="30">
        <v>2098</v>
      </c>
      <c r="Q350" t="s" s="30">
        <v>2099</v>
      </c>
      <c r="R350" t="s" s="30">
        <v>486</v>
      </c>
      <c r="S350" s="32"/>
      <c r="T350" s="32"/>
      <c r="U350" s="32"/>
      <c r="V350" s="32"/>
      <c r="W350" s="32"/>
      <c r="X350" t="s" s="30">
        <v>2100</v>
      </c>
      <c r="Y350" s="32"/>
      <c r="Z350" s="39"/>
    </row>
    <row r="351" ht="28" customHeight="1">
      <c r="A351" t="s" s="20">
        <f>"S "&amp;B351</f>
        <v>2101</v>
      </c>
      <c r="B351" s="56">
        <v>348</v>
      </c>
      <c r="C351" s="54">
        <v>1</v>
      </c>
      <c r="D351" t="s" s="34">
        <v>451</v>
      </c>
      <c r="E351" s="16"/>
      <c r="F351" s="16"/>
      <c r="G351" s="16"/>
      <c r="H351" s="54">
        <v>1847</v>
      </c>
      <c r="I351" s="54">
        <v>2011</v>
      </c>
      <c r="J351" s="54">
        <v>35</v>
      </c>
      <c r="K351" t="s" s="34">
        <v>1939</v>
      </c>
      <c r="L351" s="16"/>
      <c r="M351" s="16"/>
      <c r="N351" s="16"/>
      <c r="O351" t="s" s="34">
        <v>2102</v>
      </c>
      <c r="P351" t="s" s="34">
        <v>2103</v>
      </c>
      <c r="Q351" t="s" s="34">
        <v>2104</v>
      </c>
      <c r="R351" t="s" s="34">
        <v>486</v>
      </c>
      <c r="S351" s="16"/>
      <c r="T351" s="16"/>
      <c r="U351" s="16"/>
      <c r="V351" s="16"/>
      <c r="W351" s="16"/>
      <c r="X351" t="s" s="34">
        <v>2105</v>
      </c>
      <c r="Y351" s="16"/>
      <c r="Z351" s="55"/>
    </row>
    <row r="352" ht="28" customHeight="1">
      <c r="A352" t="s" s="20">
        <f>"S "&amp;B352</f>
        <v>2106</v>
      </c>
      <c r="B352" s="57">
        <v>349</v>
      </c>
      <c r="C352" s="52">
        <v>1</v>
      </c>
      <c r="D352" t="s" s="30">
        <v>451</v>
      </c>
      <c r="E352" s="32"/>
      <c r="F352" s="32"/>
      <c r="G352" s="32"/>
      <c r="H352" s="52">
        <v>1784</v>
      </c>
      <c r="I352" s="52">
        <v>1832</v>
      </c>
      <c r="J352" s="52">
        <v>50</v>
      </c>
      <c r="K352" t="s" s="30">
        <v>1234</v>
      </c>
      <c r="L352" s="32"/>
      <c r="M352" s="32"/>
      <c r="N352" s="32"/>
      <c r="O352" t="s" s="30">
        <v>2107</v>
      </c>
      <c r="P352" t="s" s="30">
        <v>2108</v>
      </c>
      <c r="Q352" t="s" s="30">
        <v>2109</v>
      </c>
      <c r="R352" t="s" s="30">
        <v>448</v>
      </c>
      <c r="S352" s="32"/>
      <c r="T352" s="32"/>
      <c r="U352" s="32"/>
      <c r="V352" s="32"/>
      <c r="W352" s="32"/>
      <c r="X352" t="s" s="30">
        <v>2110</v>
      </c>
      <c r="Y352" s="32"/>
      <c r="Z352" s="39"/>
    </row>
    <row r="353" ht="28" customHeight="1">
      <c r="A353" t="s" s="20">
        <f>"S "&amp;B353</f>
        <v>2111</v>
      </c>
      <c r="B353" s="56">
        <v>350</v>
      </c>
      <c r="C353" s="54">
        <v>1</v>
      </c>
      <c r="D353" t="s" s="34">
        <v>451</v>
      </c>
      <c r="E353" s="16"/>
      <c r="F353" s="16"/>
      <c r="G353" s="16"/>
      <c r="H353" s="54">
        <v>1804</v>
      </c>
      <c r="I353" s="54">
        <v>1804</v>
      </c>
      <c r="J353" s="54">
        <v>1</v>
      </c>
      <c r="K353" t="s" s="34">
        <v>1234</v>
      </c>
      <c r="L353" s="16"/>
      <c r="M353" s="16"/>
      <c r="N353" s="16"/>
      <c r="O353" t="s" s="34">
        <v>2112</v>
      </c>
      <c r="P353" t="s" s="34">
        <v>2108</v>
      </c>
      <c r="Q353" t="s" s="34">
        <v>2109</v>
      </c>
      <c r="R353" t="s" s="34">
        <v>448</v>
      </c>
      <c r="S353" s="16"/>
      <c r="T353" s="16"/>
      <c r="U353" s="16"/>
      <c r="V353" s="16"/>
      <c r="W353" s="16"/>
      <c r="X353" t="s" s="34">
        <v>2113</v>
      </c>
      <c r="Y353" s="16"/>
      <c r="Z353" s="55"/>
    </row>
    <row r="354" ht="28" customHeight="1">
      <c r="A354" t="s" s="20">
        <f>"S "&amp;B354</f>
        <v>2114</v>
      </c>
      <c r="B354" s="57">
        <v>351</v>
      </c>
      <c r="C354" s="52">
        <v>1</v>
      </c>
      <c r="D354" t="s" s="30">
        <v>451</v>
      </c>
      <c r="E354" s="32"/>
      <c r="F354" s="32"/>
      <c r="G354" s="32"/>
      <c r="H354" s="52">
        <v>1626</v>
      </c>
      <c r="I354" s="52">
        <v>1822</v>
      </c>
      <c r="J354" s="52">
        <v>40</v>
      </c>
      <c r="K354" t="s" s="30">
        <v>473</v>
      </c>
      <c r="L354" s="32"/>
      <c r="M354" s="32"/>
      <c r="N354" s="32"/>
      <c r="O354" t="s" s="30">
        <v>2115</v>
      </c>
      <c r="P354" t="s" s="30">
        <v>2116</v>
      </c>
      <c r="Q354" t="s" s="30">
        <v>456</v>
      </c>
      <c r="R354" t="s" s="30">
        <v>448</v>
      </c>
      <c r="S354" s="32"/>
      <c r="T354" s="32"/>
      <c r="U354" s="32"/>
      <c r="V354" s="32"/>
      <c r="W354" s="32"/>
      <c r="X354" t="s" s="30">
        <v>2117</v>
      </c>
      <c r="Y354" s="32"/>
      <c r="Z354" s="39"/>
    </row>
    <row r="355" ht="28" customHeight="1">
      <c r="A355" t="s" s="20">
        <f>"S "&amp;B355</f>
        <v>2118</v>
      </c>
      <c r="B355" s="56">
        <v>352</v>
      </c>
      <c r="C355" s="54">
        <v>1</v>
      </c>
      <c r="D355" t="s" s="34">
        <v>451</v>
      </c>
      <c r="E355" s="16"/>
      <c r="F355" s="16"/>
      <c r="G355" s="16"/>
      <c r="H355" s="54">
        <v>1869</v>
      </c>
      <c r="I355" s="54">
        <v>1884</v>
      </c>
      <c r="J355" s="54">
        <v>1</v>
      </c>
      <c r="K355" t="s" s="34">
        <v>1234</v>
      </c>
      <c r="L355" s="16"/>
      <c r="M355" s="16"/>
      <c r="N355" s="16"/>
      <c r="O355" t="s" s="34">
        <v>2119</v>
      </c>
      <c r="P355" t="s" s="34">
        <v>2116</v>
      </c>
      <c r="Q355" t="s" s="34">
        <v>456</v>
      </c>
      <c r="R355" t="s" s="34">
        <v>448</v>
      </c>
      <c r="S355" s="16"/>
      <c r="T355" s="16"/>
      <c r="U355" s="16"/>
      <c r="V355" s="16"/>
      <c r="W355" s="16"/>
      <c r="X355" t="s" s="34">
        <v>2120</v>
      </c>
      <c r="Y355" s="16"/>
      <c r="Z355" s="55"/>
    </row>
    <row r="356" ht="28" customHeight="1">
      <c r="A356" t="s" s="20">
        <f>"S "&amp;B356</f>
        <v>2121</v>
      </c>
      <c r="B356" s="57">
        <v>353</v>
      </c>
      <c r="C356" s="52">
        <v>1</v>
      </c>
      <c r="D356" t="s" s="30">
        <v>451</v>
      </c>
      <c r="E356" s="32"/>
      <c r="F356" s="32"/>
      <c r="G356" s="32"/>
      <c r="H356" s="52">
        <v>1802</v>
      </c>
      <c r="I356" s="52">
        <v>1891</v>
      </c>
      <c r="J356" s="52">
        <v>448</v>
      </c>
      <c r="K356" t="s" s="30">
        <v>473</v>
      </c>
      <c r="L356" s="32"/>
      <c r="M356" s="32"/>
      <c r="N356" s="32"/>
      <c r="O356" t="s" s="30">
        <v>2122</v>
      </c>
      <c r="P356" t="s" s="30">
        <v>2116</v>
      </c>
      <c r="Q356" t="s" s="30">
        <v>456</v>
      </c>
      <c r="R356" t="s" s="30">
        <v>448</v>
      </c>
      <c r="S356" s="32"/>
      <c r="T356" s="32"/>
      <c r="U356" s="32"/>
      <c r="V356" s="32"/>
      <c r="W356" s="32"/>
      <c r="X356" t="s" s="30">
        <v>2123</v>
      </c>
      <c r="Y356" s="32"/>
      <c r="Z356" s="39"/>
    </row>
    <row r="357" ht="28" customHeight="1">
      <c r="A357" t="s" s="20">
        <f>"S "&amp;B357</f>
        <v>2124</v>
      </c>
      <c r="B357" s="56">
        <v>354</v>
      </c>
      <c r="C357" s="54">
        <v>1</v>
      </c>
      <c r="D357" t="s" s="34">
        <v>451</v>
      </c>
      <c r="E357" s="16"/>
      <c r="F357" s="16"/>
      <c r="G357" s="16"/>
      <c r="H357" s="54">
        <v>1642</v>
      </c>
      <c r="I357" s="54">
        <v>1972</v>
      </c>
      <c r="J357" s="54">
        <v>7</v>
      </c>
      <c r="K357" t="s" s="34">
        <v>461</v>
      </c>
      <c r="L357" s="16"/>
      <c r="M357" s="16"/>
      <c r="N357" s="16"/>
      <c r="O357" t="s" s="34">
        <v>2125</v>
      </c>
      <c r="P357" t="s" s="34">
        <v>2116</v>
      </c>
      <c r="Q357" t="s" s="34">
        <v>456</v>
      </c>
      <c r="R357" t="s" s="34">
        <v>448</v>
      </c>
      <c r="S357" s="16"/>
      <c r="T357" s="16"/>
      <c r="U357" s="16"/>
      <c r="V357" s="16"/>
      <c r="W357" s="16"/>
      <c r="X357" t="s" s="34">
        <v>2126</v>
      </c>
      <c r="Y357" s="16"/>
      <c r="Z357" s="55"/>
    </row>
    <row r="358" ht="18" customHeight="1">
      <c r="A358" t="s" s="20">
        <f>"S "&amp;B358</f>
        <v>2127</v>
      </c>
      <c r="B358" s="57">
        <v>355</v>
      </c>
      <c r="C358" s="52">
        <v>1</v>
      </c>
      <c r="D358" t="s" s="30">
        <v>451</v>
      </c>
      <c r="E358" s="32"/>
      <c r="F358" s="32"/>
      <c r="G358" s="32"/>
      <c r="H358" s="52">
        <v>1809</v>
      </c>
      <c r="I358" s="52">
        <v>1888</v>
      </c>
      <c r="J358" s="52">
        <v>2500</v>
      </c>
      <c r="K358" t="s" s="30">
        <v>1234</v>
      </c>
      <c r="L358" s="32"/>
      <c r="M358" s="32"/>
      <c r="N358" s="32"/>
      <c r="O358" t="s" s="30">
        <v>2128</v>
      </c>
      <c r="P358" t="s" s="30">
        <v>2129</v>
      </c>
      <c r="Q358" t="s" s="30">
        <v>485</v>
      </c>
      <c r="R358" t="s" s="30">
        <v>486</v>
      </c>
      <c r="S358" s="32"/>
      <c r="T358" s="32"/>
      <c r="U358" s="32"/>
      <c r="V358" s="32"/>
      <c r="W358" s="32"/>
      <c r="X358" t="s" s="30">
        <v>2130</v>
      </c>
      <c r="Y358" s="32"/>
      <c r="Z358" s="39"/>
    </row>
    <row r="359" ht="38" customHeight="1">
      <c r="A359" t="s" s="20">
        <f>"S "&amp;B359</f>
        <v>2131</v>
      </c>
      <c r="B359" s="56">
        <v>356</v>
      </c>
      <c r="C359" s="54">
        <v>1</v>
      </c>
      <c r="D359" t="s" s="34">
        <v>451</v>
      </c>
      <c r="E359" s="16"/>
      <c r="F359" s="16"/>
      <c r="G359" s="16"/>
      <c r="H359" s="54">
        <v>1763</v>
      </c>
      <c r="I359" s="54">
        <v>1763</v>
      </c>
      <c r="J359" s="54">
        <v>1</v>
      </c>
      <c r="K359" t="s" s="34">
        <v>1234</v>
      </c>
      <c r="L359" s="16"/>
      <c r="M359" s="16"/>
      <c r="N359" s="16"/>
      <c r="O359" t="s" s="34">
        <v>2132</v>
      </c>
      <c r="P359" t="s" s="34">
        <v>2133</v>
      </c>
      <c r="Q359" t="s" s="34">
        <v>2134</v>
      </c>
      <c r="R359" t="s" s="34">
        <v>448</v>
      </c>
      <c r="S359" s="16"/>
      <c r="T359" s="16"/>
      <c r="U359" s="16"/>
      <c r="V359" s="16"/>
      <c r="W359" s="16"/>
      <c r="X359" t="s" s="34">
        <v>2135</v>
      </c>
      <c r="Y359" s="16"/>
      <c r="Z359" s="55"/>
    </row>
    <row r="360" ht="28" customHeight="1">
      <c r="A360" t="s" s="20">
        <f>"S "&amp;B360</f>
        <v>2136</v>
      </c>
      <c r="B360" s="57">
        <v>357</v>
      </c>
      <c r="C360" s="52">
        <v>1</v>
      </c>
      <c r="D360" t="s" s="30">
        <v>451</v>
      </c>
      <c r="E360" s="32"/>
      <c r="F360" s="32"/>
      <c r="G360" s="32"/>
      <c r="H360" s="52">
        <v>1832</v>
      </c>
      <c r="I360" s="52">
        <v>1890</v>
      </c>
      <c r="J360" s="52">
        <v>104</v>
      </c>
      <c r="K360" t="s" s="30">
        <v>1234</v>
      </c>
      <c r="L360" s="32"/>
      <c r="M360" s="32"/>
      <c r="N360" s="32"/>
      <c r="O360" t="s" s="30">
        <v>2137</v>
      </c>
      <c r="P360" t="s" s="30">
        <v>2138</v>
      </c>
      <c r="Q360" t="s" s="30">
        <v>2139</v>
      </c>
      <c r="R360" t="s" s="30">
        <v>486</v>
      </c>
      <c r="S360" s="32"/>
      <c r="T360" s="32"/>
      <c r="U360" s="32"/>
      <c r="V360" s="32"/>
      <c r="W360" s="32"/>
      <c r="X360" t="s" s="30">
        <v>2140</v>
      </c>
      <c r="Y360" s="32"/>
      <c r="Z360" s="39"/>
    </row>
    <row r="361" ht="28" customHeight="1">
      <c r="A361" t="s" s="20">
        <f>"S "&amp;B361</f>
        <v>2141</v>
      </c>
      <c r="B361" s="56">
        <v>358</v>
      </c>
      <c r="C361" s="54">
        <v>1</v>
      </c>
      <c r="D361" t="s" s="34">
        <v>451</v>
      </c>
      <c r="E361" s="16"/>
      <c r="F361" s="16"/>
      <c r="G361" s="16"/>
      <c r="H361" s="54">
        <v>1700</v>
      </c>
      <c r="I361" s="54">
        <v>1721</v>
      </c>
      <c r="J361" s="54">
        <v>1</v>
      </c>
      <c r="K361" t="s" s="34">
        <v>473</v>
      </c>
      <c r="L361" s="16"/>
      <c r="M361" s="16"/>
      <c r="N361" s="16"/>
      <c r="O361" t="s" s="34">
        <v>2142</v>
      </c>
      <c r="P361" t="s" s="34">
        <v>2138</v>
      </c>
      <c r="Q361" t="s" s="34">
        <v>2139</v>
      </c>
      <c r="R361" t="s" s="34">
        <v>486</v>
      </c>
      <c r="S361" s="16"/>
      <c r="T361" s="16"/>
      <c r="U361" s="16"/>
      <c r="V361" s="16"/>
      <c r="W361" s="16"/>
      <c r="X361" t="s" s="34">
        <v>2143</v>
      </c>
      <c r="Y361" s="16"/>
      <c r="Z361" s="55"/>
    </row>
    <row r="362" ht="28" customHeight="1">
      <c r="A362" t="s" s="20">
        <f>"S "&amp;B362</f>
        <v>2144</v>
      </c>
      <c r="B362" s="57">
        <v>359</v>
      </c>
      <c r="C362" s="52">
        <v>1</v>
      </c>
      <c r="D362" t="s" s="30">
        <v>451</v>
      </c>
      <c r="E362" s="32"/>
      <c r="F362" s="32"/>
      <c r="G362" s="32"/>
      <c r="H362" t="s" s="30">
        <v>301</v>
      </c>
      <c r="I362" s="32"/>
      <c r="J362" t="s" s="30">
        <v>301</v>
      </c>
      <c r="K362" s="32"/>
      <c r="L362" s="32"/>
      <c r="M362" s="32"/>
      <c r="N362" s="32"/>
      <c r="O362" t="s" s="30">
        <v>2145</v>
      </c>
      <c r="P362" t="s" s="30">
        <v>2146</v>
      </c>
      <c r="Q362" t="s" s="30">
        <v>1173</v>
      </c>
      <c r="R362" t="s" s="30">
        <v>486</v>
      </c>
      <c r="S362" s="32"/>
      <c r="T362" s="32"/>
      <c r="U362" s="32"/>
      <c r="V362" s="32"/>
      <c r="W362" s="32"/>
      <c r="X362" t="s" s="30">
        <v>2147</v>
      </c>
      <c r="Y362" s="32"/>
      <c r="Z362" s="39"/>
    </row>
    <row r="363" ht="28" customHeight="1">
      <c r="A363" t="s" s="20">
        <f>"S "&amp;B363</f>
        <v>2148</v>
      </c>
      <c r="B363" s="56">
        <v>360</v>
      </c>
      <c r="C363" s="54">
        <v>1</v>
      </c>
      <c r="D363" t="s" s="34">
        <v>451</v>
      </c>
      <c r="E363" s="16"/>
      <c r="F363" s="16"/>
      <c r="G363" s="16"/>
      <c r="H363" s="54">
        <v>1788</v>
      </c>
      <c r="I363" s="54">
        <v>1990</v>
      </c>
      <c r="J363" t="s" s="34">
        <v>301</v>
      </c>
      <c r="K363" s="16"/>
      <c r="L363" s="16"/>
      <c r="M363" s="16"/>
      <c r="N363" s="16"/>
      <c r="O363" t="s" s="34">
        <v>2149</v>
      </c>
      <c r="P363" t="s" s="34">
        <v>2150</v>
      </c>
      <c r="Q363" t="s" s="34">
        <v>485</v>
      </c>
      <c r="R363" t="s" s="34">
        <v>486</v>
      </c>
      <c r="S363" s="16"/>
      <c r="T363" s="16"/>
      <c r="U363" s="16"/>
      <c r="V363" s="16"/>
      <c r="W363" s="16"/>
      <c r="X363" s="16"/>
      <c r="Y363" s="16"/>
      <c r="Z363" s="55"/>
    </row>
    <row r="364" ht="28" customHeight="1">
      <c r="A364" t="s" s="20">
        <f>"S "&amp;B364</f>
        <v>2151</v>
      </c>
      <c r="B364" s="57">
        <v>361</v>
      </c>
      <c r="C364" s="52">
        <v>1</v>
      </c>
      <c r="D364" t="s" s="30">
        <v>451</v>
      </c>
      <c r="E364" s="32"/>
      <c r="F364" s="32"/>
      <c r="G364" s="32"/>
      <c r="H364" s="52">
        <v>1780</v>
      </c>
      <c r="I364" s="52">
        <v>1815</v>
      </c>
      <c r="J364" s="52">
        <v>1184</v>
      </c>
      <c r="K364" t="s" s="30">
        <v>1234</v>
      </c>
      <c r="L364" s="32"/>
      <c r="M364" s="32"/>
      <c r="N364" s="32"/>
      <c r="O364" t="s" s="30">
        <v>2152</v>
      </c>
      <c r="P364" t="s" s="30">
        <v>2153</v>
      </c>
      <c r="Q364" t="s" s="30">
        <v>456</v>
      </c>
      <c r="R364" t="s" s="30">
        <v>448</v>
      </c>
      <c r="S364" s="32"/>
      <c r="T364" s="32"/>
      <c r="U364" s="32"/>
      <c r="V364" s="32"/>
      <c r="W364" s="32"/>
      <c r="X364" t="s" s="30">
        <v>2154</v>
      </c>
      <c r="Y364" s="32"/>
      <c r="Z364" s="39"/>
    </row>
    <row r="365" ht="28" customHeight="1">
      <c r="A365" t="s" s="20">
        <f>"S "&amp;B365</f>
        <v>2155</v>
      </c>
      <c r="B365" s="56">
        <v>362</v>
      </c>
      <c r="C365" s="54">
        <v>1</v>
      </c>
      <c r="D365" t="s" s="34">
        <v>451</v>
      </c>
      <c r="E365" s="16"/>
      <c r="F365" s="16"/>
      <c r="G365" s="16"/>
      <c r="H365" t="s" s="34">
        <v>301</v>
      </c>
      <c r="I365" s="16"/>
      <c r="J365" t="s" s="34">
        <v>301</v>
      </c>
      <c r="K365" s="16"/>
      <c r="L365" s="16"/>
      <c r="M365" s="16"/>
      <c r="N365" s="16"/>
      <c r="O365" t="s" s="34">
        <v>2156</v>
      </c>
      <c r="P365" t="s" s="34">
        <v>2157</v>
      </c>
      <c r="Q365" t="s" s="34">
        <v>2158</v>
      </c>
      <c r="R365" t="s" s="34">
        <v>448</v>
      </c>
      <c r="S365" s="16"/>
      <c r="T365" s="16"/>
      <c r="U365" s="16"/>
      <c r="V365" s="16"/>
      <c r="W365" s="16"/>
      <c r="X365" t="s" s="34">
        <v>2159</v>
      </c>
      <c r="Y365" s="16"/>
      <c r="Z365" s="55"/>
    </row>
    <row r="366" ht="28" customHeight="1">
      <c r="A366" t="s" s="20">
        <f>"S "&amp;B366</f>
        <v>2160</v>
      </c>
      <c r="B366" s="57">
        <v>363</v>
      </c>
      <c r="C366" s="52">
        <v>1</v>
      </c>
      <c r="D366" t="s" s="30">
        <v>451</v>
      </c>
      <c r="E366" s="32"/>
      <c r="F366" s="32"/>
      <c r="G366" s="32"/>
      <c r="H366" s="52">
        <v>1804</v>
      </c>
      <c r="I366" s="52">
        <v>1805</v>
      </c>
      <c r="J366" s="52">
        <v>1</v>
      </c>
      <c r="K366" t="s" s="30">
        <v>1234</v>
      </c>
      <c r="L366" s="32"/>
      <c r="M366" s="32"/>
      <c r="N366" s="32"/>
      <c r="O366" t="s" s="30">
        <v>2161</v>
      </c>
      <c r="P366" t="s" s="30">
        <v>2162</v>
      </c>
      <c r="Q366" t="s" s="30">
        <v>2163</v>
      </c>
      <c r="R366" t="s" s="30">
        <v>448</v>
      </c>
      <c r="S366" s="32"/>
      <c r="T366" s="32"/>
      <c r="U366" s="32"/>
      <c r="V366" s="32"/>
      <c r="W366" s="32"/>
      <c r="X366" t="s" s="30">
        <v>2164</v>
      </c>
      <c r="Y366" s="32"/>
      <c r="Z366" s="39"/>
    </row>
    <row r="367" ht="28" customHeight="1">
      <c r="A367" t="s" s="20">
        <f>"S "&amp;B367</f>
        <v>2165</v>
      </c>
      <c r="B367" s="56">
        <v>364</v>
      </c>
      <c r="C367" s="54">
        <v>1</v>
      </c>
      <c r="D367" t="s" s="34">
        <v>451</v>
      </c>
      <c r="E367" s="16"/>
      <c r="F367" s="16"/>
      <c r="G367" s="16"/>
      <c r="H367" s="54">
        <v>1728</v>
      </c>
      <c r="I367" s="54">
        <v>1733</v>
      </c>
      <c r="J367" s="54">
        <v>1</v>
      </c>
      <c r="K367" t="s" s="34">
        <v>473</v>
      </c>
      <c r="L367" s="16"/>
      <c r="M367" s="16"/>
      <c r="N367" s="16"/>
      <c r="O367" t="s" s="34">
        <v>2166</v>
      </c>
      <c r="P367" t="s" s="34">
        <v>2167</v>
      </c>
      <c r="Q367" t="s" s="34">
        <v>1173</v>
      </c>
      <c r="R367" t="s" s="34">
        <v>486</v>
      </c>
      <c r="S367" s="16"/>
      <c r="T367" s="16"/>
      <c r="U367" s="16"/>
      <c r="V367" s="16"/>
      <c r="W367" s="16"/>
      <c r="X367" t="s" s="34">
        <v>2168</v>
      </c>
      <c r="Y367" s="16"/>
      <c r="Z367" s="55"/>
    </row>
    <row r="368" ht="18" customHeight="1">
      <c r="A368" t="s" s="20">
        <f>"S "&amp;B368</f>
        <v>2169</v>
      </c>
      <c r="B368" s="57">
        <v>365</v>
      </c>
      <c r="C368" s="52">
        <v>1</v>
      </c>
      <c r="D368" t="s" s="30">
        <v>451</v>
      </c>
      <c r="E368" s="32"/>
      <c r="F368" s="32"/>
      <c r="G368" s="32"/>
      <c r="H368" s="52">
        <v>1920</v>
      </c>
      <c r="I368" s="52">
        <v>1993</v>
      </c>
      <c r="J368" s="52">
        <v>4</v>
      </c>
      <c r="K368" t="s" s="30">
        <v>2170</v>
      </c>
      <c r="L368" s="32"/>
      <c r="M368" s="32"/>
      <c r="N368" s="32"/>
      <c r="O368" t="s" s="30">
        <v>2171</v>
      </c>
      <c r="P368" t="s" s="30">
        <v>2172</v>
      </c>
      <c r="Q368" t="s" s="30">
        <v>1117</v>
      </c>
      <c r="R368" t="s" s="30">
        <v>486</v>
      </c>
      <c r="S368" s="32"/>
      <c r="T368" s="32"/>
      <c r="U368" s="32"/>
      <c r="V368" s="32"/>
      <c r="W368" s="32"/>
      <c r="X368" s="32"/>
      <c r="Y368" s="32"/>
      <c r="Z368" s="39"/>
    </row>
    <row r="369" ht="18" customHeight="1">
      <c r="A369" t="s" s="20">
        <f>"S "&amp;B369</f>
        <v>2173</v>
      </c>
      <c r="B369" s="56">
        <v>366</v>
      </c>
      <c r="C369" s="54">
        <v>1</v>
      </c>
      <c r="D369" t="s" s="34">
        <v>451</v>
      </c>
      <c r="E369" s="16"/>
      <c r="F369" s="16"/>
      <c r="G369" s="16"/>
      <c r="H369" s="54">
        <v>1890</v>
      </c>
      <c r="I369" s="54">
        <v>1999</v>
      </c>
      <c r="J369" s="54">
        <v>215</v>
      </c>
      <c r="K369" t="s" s="34">
        <v>1939</v>
      </c>
      <c r="L369" s="16"/>
      <c r="M369" s="16"/>
      <c r="N369" s="16"/>
      <c r="O369" t="s" s="34">
        <v>2174</v>
      </c>
      <c r="P369" t="s" s="34">
        <v>2172</v>
      </c>
      <c r="Q369" t="s" s="34">
        <v>1117</v>
      </c>
      <c r="R369" t="s" s="34">
        <v>486</v>
      </c>
      <c r="S369" s="16"/>
      <c r="T369" s="16"/>
      <c r="U369" s="16"/>
      <c r="V369" s="16"/>
      <c r="W369" s="16"/>
      <c r="X369" s="16"/>
      <c r="Y369" s="16"/>
      <c r="Z369" s="55"/>
    </row>
    <row r="370" ht="18" customHeight="1">
      <c r="A370" t="s" s="20">
        <f>"S "&amp;B370</f>
        <v>2175</v>
      </c>
      <c r="B370" s="57">
        <v>367</v>
      </c>
      <c r="C370" s="52">
        <v>1</v>
      </c>
      <c r="D370" t="s" s="30">
        <v>451</v>
      </c>
      <c r="E370" s="32"/>
      <c r="F370" s="32"/>
      <c r="G370" s="32"/>
      <c r="H370" s="52">
        <v>1739</v>
      </c>
      <c r="I370" s="52">
        <v>1742</v>
      </c>
      <c r="J370" s="52">
        <v>1</v>
      </c>
      <c r="K370" t="s" s="30">
        <v>473</v>
      </c>
      <c r="L370" s="32"/>
      <c r="M370" s="32"/>
      <c r="N370" s="32"/>
      <c r="O370" t="s" s="30">
        <v>2176</v>
      </c>
      <c r="P370" t="s" s="30">
        <v>2172</v>
      </c>
      <c r="Q370" t="s" s="30">
        <v>1117</v>
      </c>
      <c r="R370" t="s" s="30">
        <v>486</v>
      </c>
      <c r="S370" s="32"/>
      <c r="T370" s="32"/>
      <c r="U370" s="32"/>
      <c r="V370" s="32"/>
      <c r="W370" s="32"/>
      <c r="X370" s="32"/>
      <c r="Y370" s="32"/>
      <c r="Z370" s="39"/>
    </row>
    <row r="371" ht="18" customHeight="1">
      <c r="A371" t="s" s="20">
        <f>"S "&amp;B371</f>
        <v>2177</v>
      </c>
      <c r="B371" s="56">
        <v>368</v>
      </c>
      <c r="C371" s="54">
        <v>1</v>
      </c>
      <c r="D371" t="s" s="34">
        <v>451</v>
      </c>
      <c r="E371" s="16"/>
      <c r="F371" s="16"/>
      <c r="G371" s="16"/>
      <c r="H371" s="54">
        <v>1714</v>
      </c>
      <c r="I371" s="54">
        <v>1716</v>
      </c>
      <c r="J371" s="54">
        <v>1</v>
      </c>
      <c r="K371" t="s" s="34">
        <v>473</v>
      </c>
      <c r="L371" s="16"/>
      <c r="M371" s="16"/>
      <c r="N371" s="16"/>
      <c r="O371" t="s" s="34">
        <v>2178</v>
      </c>
      <c r="P371" t="s" s="34">
        <v>2172</v>
      </c>
      <c r="Q371" t="s" s="34">
        <v>1117</v>
      </c>
      <c r="R371" t="s" s="34">
        <v>486</v>
      </c>
      <c r="S371" s="16"/>
      <c r="T371" s="16"/>
      <c r="U371" s="16"/>
      <c r="V371" s="16"/>
      <c r="W371" s="16"/>
      <c r="X371" s="16"/>
      <c r="Y371" s="16"/>
      <c r="Z371" s="55"/>
    </row>
    <row r="372" ht="18" customHeight="1">
      <c r="A372" t="s" s="20">
        <f>"S "&amp;B372</f>
        <v>2179</v>
      </c>
      <c r="B372" s="57">
        <v>369</v>
      </c>
      <c r="C372" s="52">
        <v>1</v>
      </c>
      <c r="D372" t="s" s="30">
        <v>451</v>
      </c>
      <c r="E372" s="32"/>
      <c r="F372" s="32"/>
      <c r="G372" s="32"/>
      <c r="H372" s="52">
        <v>1483</v>
      </c>
      <c r="I372" s="52">
        <v>1876</v>
      </c>
      <c r="J372" s="52">
        <v>30.83</v>
      </c>
      <c r="K372" t="s" s="30">
        <v>1939</v>
      </c>
      <c r="L372" s="32"/>
      <c r="M372" s="32"/>
      <c r="N372" s="32"/>
      <c r="O372" t="s" s="30">
        <v>2180</v>
      </c>
      <c r="P372" t="s" s="30">
        <v>2172</v>
      </c>
      <c r="Q372" t="s" s="30">
        <v>1117</v>
      </c>
      <c r="R372" t="s" s="30">
        <v>486</v>
      </c>
      <c r="S372" s="32"/>
      <c r="T372" s="32"/>
      <c r="U372" s="32"/>
      <c r="V372" s="32"/>
      <c r="W372" s="32"/>
      <c r="X372" s="32"/>
      <c r="Y372" s="32"/>
      <c r="Z372" s="39"/>
    </row>
    <row r="373" ht="18" customHeight="1">
      <c r="A373" t="s" s="20">
        <f>"S "&amp;B373</f>
        <v>2181</v>
      </c>
      <c r="B373" s="56">
        <v>370</v>
      </c>
      <c r="C373" s="54">
        <v>1</v>
      </c>
      <c r="D373" t="s" s="34">
        <v>451</v>
      </c>
      <c r="E373" s="16"/>
      <c r="F373" s="16"/>
      <c r="G373" s="16"/>
      <c r="H373" s="54">
        <v>1662</v>
      </c>
      <c r="I373" s="54">
        <v>1788</v>
      </c>
      <c r="J373" s="54">
        <v>1</v>
      </c>
      <c r="K373" t="s" s="34">
        <v>473</v>
      </c>
      <c r="L373" s="16"/>
      <c r="M373" s="16"/>
      <c r="N373" s="16"/>
      <c r="O373" t="s" s="34">
        <v>2182</v>
      </c>
      <c r="P373" t="s" s="34">
        <v>2172</v>
      </c>
      <c r="Q373" t="s" s="34">
        <v>1117</v>
      </c>
      <c r="R373" t="s" s="34">
        <v>486</v>
      </c>
      <c r="S373" s="16"/>
      <c r="T373" s="16"/>
      <c r="U373" s="16"/>
      <c r="V373" s="16"/>
      <c r="W373" s="16"/>
      <c r="X373" s="16"/>
      <c r="Y373" s="16"/>
      <c r="Z373" s="55"/>
    </row>
    <row r="374" ht="18" customHeight="1">
      <c r="A374" t="s" s="20">
        <f>"S "&amp;B374</f>
        <v>2183</v>
      </c>
      <c r="B374" s="57">
        <v>371</v>
      </c>
      <c r="C374" s="52">
        <v>1</v>
      </c>
      <c r="D374" t="s" s="30">
        <v>451</v>
      </c>
      <c r="E374" s="32"/>
      <c r="F374" s="32"/>
      <c r="G374" s="32"/>
      <c r="H374" s="52">
        <v>1768</v>
      </c>
      <c r="I374" s="52">
        <v>1787</v>
      </c>
      <c r="J374" s="52">
        <v>1</v>
      </c>
      <c r="K374" t="s" s="30">
        <v>1234</v>
      </c>
      <c r="L374" s="32"/>
      <c r="M374" s="32"/>
      <c r="N374" s="32"/>
      <c r="O374" t="s" s="30">
        <v>2184</v>
      </c>
      <c r="P374" t="s" s="30">
        <v>2172</v>
      </c>
      <c r="Q374" t="s" s="30">
        <v>1117</v>
      </c>
      <c r="R374" t="s" s="30">
        <v>486</v>
      </c>
      <c r="S374" s="32"/>
      <c r="T374" s="32"/>
      <c r="U374" s="32"/>
      <c r="V374" s="32"/>
      <c r="W374" s="32"/>
      <c r="X374" s="32"/>
      <c r="Y374" s="32"/>
      <c r="Z374" s="39"/>
    </row>
    <row r="375" ht="28" customHeight="1">
      <c r="A375" t="s" s="20">
        <f>"S "&amp;B375</f>
        <v>2185</v>
      </c>
      <c r="B375" s="56">
        <v>372</v>
      </c>
      <c r="C375" s="54">
        <v>1</v>
      </c>
      <c r="D375" t="s" s="34">
        <v>451</v>
      </c>
      <c r="E375" s="16"/>
      <c r="F375" s="16"/>
      <c r="G375" s="16"/>
      <c r="H375" s="54">
        <v>1746</v>
      </c>
      <c r="I375" s="54">
        <v>1888</v>
      </c>
      <c r="J375" s="54">
        <v>2</v>
      </c>
      <c r="K375" t="s" s="34">
        <v>1939</v>
      </c>
      <c r="L375" s="16"/>
      <c r="M375" s="16"/>
      <c r="N375" s="16"/>
      <c r="O375" t="s" s="34">
        <v>2186</v>
      </c>
      <c r="P375" t="s" s="34">
        <v>2187</v>
      </c>
      <c r="Q375" t="s" s="34">
        <v>1117</v>
      </c>
      <c r="R375" t="s" s="34">
        <v>486</v>
      </c>
      <c r="S375" s="16"/>
      <c r="T375" s="16"/>
      <c r="U375" s="16"/>
      <c r="V375" s="16"/>
      <c r="W375" s="16"/>
      <c r="X375" t="s" s="34">
        <v>2188</v>
      </c>
      <c r="Y375" s="16"/>
      <c r="Z375" s="55"/>
    </row>
    <row r="376" ht="28" customHeight="1">
      <c r="A376" t="s" s="20">
        <f>"S "&amp;B376</f>
        <v>2189</v>
      </c>
      <c r="B376" s="57">
        <v>373</v>
      </c>
      <c r="C376" s="52">
        <v>1</v>
      </c>
      <c r="D376" t="s" s="30">
        <v>451</v>
      </c>
      <c r="E376" s="32"/>
      <c r="F376" s="32"/>
      <c r="G376" s="32"/>
      <c r="H376" s="52">
        <v>1847</v>
      </c>
      <c r="I376" s="52">
        <v>1894</v>
      </c>
      <c r="J376" s="52">
        <v>8</v>
      </c>
      <c r="K376" t="s" s="30">
        <v>473</v>
      </c>
      <c r="L376" s="32"/>
      <c r="M376" s="32"/>
      <c r="N376" s="32"/>
      <c r="O376" t="s" s="30">
        <v>2190</v>
      </c>
      <c r="P376" t="s" s="30">
        <v>2187</v>
      </c>
      <c r="Q376" t="s" s="30">
        <v>1117</v>
      </c>
      <c r="R376" t="s" s="30">
        <v>486</v>
      </c>
      <c r="S376" s="32"/>
      <c r="T376" s="32"/>
      <c r="U376" s="32"/>
      <c r="V376" s="32"/>
      <c r="W376" s="32"/>
      <c r="X376" t="s" s="30">
        <v>2191</v>
      </c>
      <c r="Y376" s="32"/>
      <c r="Z376" s="39"/>
    </row>
    <row r="377" ht="28" customHeight="1">
      <c r="A377" t="s" s="20">
        <f>"S "&amp;B377</f>
        <v>2192</v>
      </c>
      <c r="B377" s="56">
        <v>374</v>
      </c>
      <c r="C377" s="54">
        <v>1</v>
      </c>
      <c r="D377" t="s" s="34">
        <v>451</v>
      </c>
      <c r="E377" s="16"/>
      <c r="F377" s="16"/>
      <c r="G377" s="16"/>
      <c r="H377" s="54">
        <v>1752</v>
      </c>
      <c r="I377" s="54">
        <v>1799</v>
      </c>
      <c r="J377" s="54">
        <v>6</v>
      </c>
      <c r="K377" t="s" s="34">
        <v>473</v>
      </c>
      <c r="L377" s="16"/>
      <c r="M377" s="16"/>
      <c r="N377" s="16"/>
      <c r="O377" t="s" s="34">
        <v>2193</v>
      </c>
      <c r="P377" t="s" s="34">
        <v>2187</v>
      </c>
      <c r="Q377" t="s" s="34">
        <v>1117</v>
      </c>
      <c r="R377" t="s" s="34">
        <v>486</v>
      </c>
      <c r="S377" s="16"/>
      <c r="T377" s="16"/>
      <c r="U377" s="16"/>
      <c r="V377" s="16"/>
      <c r="W377" s="16"/>
      <c r="X377" t="s" s="34">
        <v>2194</v>
      </c>
      <c r="Y377" s="16"/>
      <c r="Z377" s="55"/>
    </row>
    <row r="378" ht="28" customHeight="1">
      <c r="A378" t="s" s="20">
        <f>"S "&amp;B378</f>
        <v>2195</v>
      </c>
      <c r="B378" s="57">
        <v>375</v>
      </c>
      <c r="C378" s="52">
        <v>1</v>
      </c>
      <c r="D378" t="s" s="30">
        <v>451</v>
      </c>
      <c r="E378" s="32"/>
      <c r="F378" s="32"/>
      <c r="G378" s="32"/>
      <c r="H378" s="52">
        <v>1870</v>
      </c>
      <c r="I378" s="52">
        <v>1890</v>
      </c>
      <c r="J378" s="52">
        <v>10</v>
      </c>
      <c r="K378" t="s" s="30">
        <v>1234</v>
      </c>
      <c r="L378" s="32"/>
      <c r="M378" s="32"/>
      <c r="N378" s="32"/>
      <c r="O378" t="s" s="30">
        <v>2196</v>
      </c>
      <c r="P378" t="s" s="30">
        <v>2187</v>
      </c>
      <c r="Q378" t="s" s="30">
        <v>1117</v>
      </c>
      <c r="R378" t="s" s="30">
        <v>486</v>
      </c>
      <c r="S378" s="32"/>
      <c r="T378" s="32"/>
      <c r="U378" s="32"/>
      <c r="V378" s="32"/>
      <c r="W378" s="32"/>
      <c r="X378" t="s" s="30">
        <v>2197</v>
      </c>
      <c r="Y378" s="32"/>
      <c r="Z378" s="39"/>
    </row>
    <row r="379" ht="28" customHeight="1">
      <c r="A379" t="s" s="20">
        <f>"S "&amp;B379</f>
        <v>2198</v>
      </c>
      <c r="B379" s="56">
        <v>376</v>
      </c>
      <c r="C379" s="54">
        <v>1</v>
      </c>
      <c r="D379" t="s" s="34">
        <v>451</v>
      </c>
      <c r="E379" s="16"/>
      <c r="F379" s="16"/>
      <c r="G379" s="16"/>
      <c r="H379" s="54">
        <v>1769</v>
      </c>
      <c r="I379" s="54">
        <v>1785</v>
      </c>
      <c r="J379" s="54">
        <v>1</v>
      </c>
      <c r="K379" t="s" s="34">
        <v>473</v>
      </c>
      <c r="L379" s="16"/>
      <c r="M379" s="16"/>
      <c r="N379" s="16"/>
      <c r="O379" t="s" s="34">
        <v>2199</v>
      </c>
      <c r="P379" t="s" s="34">
        <v>2187</v>
      </c>
      <c r="Q379" t="s" s="34">
        <v>1117</v>
      </c>
      <c r="R379" t="s" s="34">
        <v>486</v>
      </c>
      <c r="S379" s="16"/>
      <c r="T379" s="16"/>
      <c r="U379" s="16"/>
      <c r="V379" s="16"/>
      <c r="W379" s="16"/>
      <c r="X379" t="s" s="34">
        <v>2200</v>
      </c>
      <c r="Y379" s="16"/>
      <c r="Z379" s="55"/>
    </row>
    <row r="380" ht="28" customHeight="1">
      <c r="A380" t="s" s="20">
        <f>"S "&amp;B380</f>
        <v>2201</v>
      </c>
      <c r="B380" s="57">
        <v>377</v>
      </c>
      <c r="C380" s="52">
        <v>1</v>
      </c>
      <c r="D380" t="s" s="30">
        <v>451</v>
      </c>
      <c r="E380" s="32"/>
      <c r="F380" s="32"/>
      <c r="G380" s="32"/>
      <c r="H380" s="52">
        <v>1680</v>
      </c>
      <c r="I380" s="52">
        <v>1680</v>
      </c>
      <c r="J380" s="52">
        <v>1</v>
      </c>
      <c r="K380" t="s" s="30">
        <v>2034</v>
      </c>
      <c r="L380" s="32"/>
      <c r="M380" s="32"/>
      <c r="N380" s="32"/>
      <c r="O380" t="s" s="30">
        <v>2202</v>
      </c>
      <c r="P380" t="s" s="30">
        <v>2187</v>
      </c>
      <c r="Q380" t="s" s="30">
        <v>1117</v>
      </c>
      <c r="R380" t="s" s="30">
        <v>486</v>
      </c>
      <c r="S380" s="32"/>
      <c r="T380" s="32"/>
      <c r="U380" s="32"/>
      <c r="V380" s="32"/>
      <c r="W380" s="32"/>
      <c r="X380" t="s" s="30">
        <v>2203</v>
      </c>
      <c r="Y380" s="32"/>
      <c r="Z380" s="39"/>
    </row>
    <row r="381" ht="28" customHeight="1">
      <c r="A381" t="s" s="20">
        <f>"S "&amp;B381</f>
        <v>2204</v>
      </c>
      <c r="B381" s="56">
        <v>378</v>
      </c>
      <c r="C381" s="54">
        <v>1</v>
      </c>
      <c r="D381" t="s" s="34">
        <v>451</v>
      </c>
      <c r="E381" s="16"/>
      <c r="F381" s="16"/>
      <c r="G381" s="16"/>
      <c r="H381" s="54">
        <v>1824</v>
      </c>
      <c r="I381" s="54">
        <v>1829</v>
      </c>
      <c r="J381" s="54">
        <v>7</v>
      </c>
      <c r="K381" t="s" s="34">
        <v>1234</v>
      </c>
      <c r="L381" s="16"/>
      <c r="M381" s="16"/>
      <c r="N381" s="16"/>
      <c r="O381" t="s" s="34">
        <v>2205</v>
      </c>
      <c r="P381" t="s" s="34">
        <v>2187</v>
      </c>
      <c r="Q381" t="s" s="34">
        <v>1117</v>
      </c>
      <c r="R381" t="s" s="34">
        <v>486</v>
      </c>
      <c r="S381" s="16"/>
      <c r="T381" s="16"/>
      <c r="U381" s="16"/>
      <c r="V381" s="16"/>
      <c r="W381" s="16"/>
      <c r="X381" t="s" s="34">
        <v>2206</v>
      </c>
      <c r="Y381" s="16"/>
      <c r="Z381" s="55"/>
    </row>
    <row r="382" ht="28" customHeight="1">
      <c r="A382" t="s" s="20">
        <f>"S "&amp;B382</f>
        <v>2207</v>
      </c>
      <c r="B382" s="57">
        <v>379</v>
      </c>
      <c r="C382" s="52">
        <v>1</v>
      </c>
      <c r="D382" t="s" s="30">
        <v>451</v>
      </c>
      <c r="E382" s="32"/>
      <c r="F382" s="32"/>
      <c r="G382" s="32"/>
      <c r="H382" s="52">
        <v>1772</v>
      </c>
      <c r="I382" s="52">
        <v>1773</v>
      </c>
      <c r="J382" s="52">
        <v>1</v>
      </c>
      <c r="K382" t="s" s="30">
        <v>1234</v>
      </c>
      <c r="L382" s="32"/>
      <c r="M382" s="32"/>
      <c r="N382" s="32"/>
      <c r="O382" t="s" s="30">
        <v>2208</v>
      </c>
      <c r="P382" t="s" s="30">
        <v>2187</v>
      </c>
      <c r="Q382" t="s" s="30">
        <v>1117</v>
      </c>
      <c r="R382" t="s" s="30">
        <v>486</v>
      </c>
      <c r="S382" s="32"/>
      <c r="T382" s="32"/>
      <c r="U382" s="32"/>
      <c r="V382" s="32"/>
      <c r="W382" s="32"/>
      <c r="X382" t="s" s="30">
        <v>2209</v>
      </c>
      <c r="Y382" s="32"/>
      <c r="Z382" s="39"/>
    </row>
    <row r="383" ht="28" customHeight="1">
      <c r="A383" t="s" s="20">
        <f>"S "&amp;B383</f>
        <v>2210</v>
      </c>
      <c r="B383" s="56">
        <v>380</v>
      </c>
      <c r="C383" s="54">
        <v>1</v>
      </c>
      <c r="D383" t="s" s="34">
        <v>451</v>
      </c>
      <c r="E383" s="16"/>
      <c r="F383" s="16"/>
      <c r="G383" s="16"/>
      <c r="H383" s="54">
        <v>1762</v>
      </c>
      <c r="I383" s="54">
        <v>1768</v>
      </c>
      <c r="J383" s="54">
        <v>2</v>
      </c>
      <c r="K383" t="s" s="34">
        <v>473</v>
      </c>
      <c r="L383" s="16"/>
      <c r="M383" s="16"/>
      <c r="N383" s="16"/>
      <c r="O383" t="s" s="34">
        <v>2211</v>
      </c>
      <c r="P383" t="s" s="34">
        <v>2187</v>
      </c>
      <c r="Q383" t="s" s="34">
        <v>1117</v>
      </c>
      <c r="R383" t="s" s="34">
        <v>486</v>
      </c>
      <c r="S383" s="16"/>
      <c r="T383" s="16"/>
      <c r="U383" s="16"/>
      <c r="V383" s="16"/>
      <c r="W383" s="16"/>
      <c r="X383" t="s" s="34">
        <v>2212</v>
      </c>
      <c r="Y383" s="16"/>
      <c r="Z383" s="55"/>
    </row>
    <row r="384" ht="28" customHeight="1">
      <c r="A384" t="s" s="20">
        <f>"S "&amp;B384</f>
        <v>2213</v>
      </c>
      <c r="B384" s="57">
        <v>381</v>
      </c>
      <c r="C384" s="52">
        <v>1</v>
      </c>
      <c r="D384" t="s" s="30">
        <v>451</v>
      </c>
      <c r="E384" s="32"/>
      <c r="F384" s="32"/>
      <c r="G384" s="32"/>
      <c r="H384" s="52">
        <v>1847</v>
      </c>
      <c r="I384" s="52">
        <v>1847</v>
      </c>
      <c r="J384" s="52">
        <v>1</v>
      </c>
      <c r="K384" t="s" s="30">
        <v>1234</v>
      </c>
      <c r="L384" s="32"/>
      <c r="M384" s="32"/>
      <c r="N384" s="32"/>
      <c r="O384" t="s" s="30">
        <v>2214</v>
      </c>
      <c r="P384" t="s" s="30">
        <v>2187</v>
      </c>
      <c r="Q384" t="s" s="30">
        <v>1117</v>
      </c>
      <c r="R384" t="s" s="30">
        <v>486</v>
      </c>
      <c r="S384" s="32"/>
      <c r="T384" s="32"/>
      <c r="U384" s="32"/>
      <c r="V384" s="32"/>
      <c r="W384" s="32"/>
      <c r="X384" t="s" s="30">
        <v>2215</v>
      </c>
      <c r="Y384" s="32"/>
      <c r="Z384" s="39"/>
    </row>
    <row r="385" ht="28" customHeight="1">
      <c r="A385" t="s" s="20">
        <f>"S "&amp;B385</f>
        <v>2216</v>
      </c>
      <c r="B385" s="56">
        <v>382</v>
      </c>
      <c r="C385" s="54">
        <v>1</v>
      </c>
      <c r="D385" t="s" s="34">
        <v>451</v>
      </c>
      <c r="E385" s="16"/>
      <c r="F385" s="16"/>
      <c r="G385" s="16"/>
      <c r="H385" s="54">
        <v>1756</v>
      </c>
      <c r="I385" s="54">
        <v>1757</v>
      </c>
      <c r="J385" s="54">
        <v>1</v>
      </c>
      <c r="K385" t="s" s="34">
        <v>473</v>
      </c>
      <c r="L385" s="16"/>
      <c r="M385" s="16"/>
      <c r="N385" s="16"/>
      <c r="O385" t="s" s="34">
        <v>2217</v>
      </c>
      <c r="P385" t="s" s="34">
        <v>2187</v>
      </c>
      <c r="Q385" t="s" s="34">
        <v>1117</v>
      </c>
      <c r="R385" t="s" s="34">
        <v>486</v>
      </c>
      <c r="S385" s="16"/>
      <c r="T385" s="16"/>
      <c r="U385" s="16"/>
      <c r="V385" s="16"/>
      <c r="W385" s="16"/>
      <c r="X385" t="s" s="34">
        <v>2218</v>
      </c>
      <c r="Y385" s="16"/>
      <c r="Z385" s="55"/>
    </row>
    <row r="386" ht="28" customHeight="1">
      <c r="A386" t="s" s="20">
        <f>"S "&amp;B386</f>
        <v>2219</v>
      </c>
      <c r="B386" s="57">
        <v>383</v>
      </c>
      <c r="C386" s="52">
        <v>1</v>
      </c>
      <c r="D386" t="s" s="30">
        <v>451</v>
      </c>
      <c r="E386" s="32"/>
      <c r="F386" s="32"/>
      <c r="G386" s="32"/>
      <c r="H386" s="52">
        <v>1791</v>
      </c>
      <c r="I386" s="52">
        <v>1832</v>
      </c>
      <c r="J386" s="52">
        <v>535</v>
      </c>
      <c r="K386" t="s" s="30">
        <v>1234</v>
      </c>
      <c r="L386" s="32"/>
      <c r="M386" s="32"/>
      <c r="N386" s="32"/>
      <c r="O386" t="s" s="30">
        <v>2220</v>
      </c>
      <c r="P386" t="s" s="30">
        <v>2187</v>
      </c>
      <c r="Q386" t="s" s="30">
        <v>1117</v>
      </c>
      <c r="R386" t="s" s="30">
        <v>486</v>
      </c>
      <c r="S386" s="32"/>
      <c r="T386" s="32"/>
      <c r="U386" s="32"/>
      <c r="V386" s="32"/>
      <c r="W386" s="32"/>
      <c r="X386" t="s" s="30">
        <v>2221</v>
      </c>
      <c r="Y386" s="32"/>
      <c r="Z386" s="39"/>
    </row>
    <row r="387" ht="18" customHeight="1">
      <c r="A387" t="s" s="20">
        <f>"S "&amp;B387</f>
        <v>2222</v>
      </c>
      <c r="B387" s="56">
        <v>384</v>
      </c>
      <c r="C387" s="54">
        <v>1</v>
      </c>
      <c r="D387" t="s" s="34">
        <v>451</v>
      </c>
      <c r="E387" s="16"/>
      <c r="F387" s="16"/>
      <c r="G387" s="16"/>
      <c r="H387" t="s" s="34">
        <v>301</v>
      </c>
      <c r="I387" s="16"/>
      <c r="J387" t="s" s="34">
        <v>301</v>
      </c>
      <c r="K387" t="s" s="34">
        <v>301</v>
      </c>
      <c r="L387" s="16"/>
      <c r="M387" s="16"/>
      <c r="N387" s="16"/>
      <c r="O387" t="s" s="34">
        <v>2223</v>
      </c>
      <c r="P387" t="s" s="34">
        <v>2224</v>
      </c>
      <c r="Q387" t="s" s="34">
        <v>2225</v>
      </c>
      <c r="R387" t="s" s="34">
        <v>486</v>
      </c>
      <c r="S387" s="16"/>
      <c r="T387" s="16"/>
      <c r="U387" s="16"/>
      <c r="V387" s="16"/>
      <c r="W387" s="16"/>
      <c r="X387" t="s" s="34">
        <v>2226</v>
      </c>
      <c r="Y387" s="16"/>
      <c r="Z387" s="55"/>
    </row>
    <row r="388" ht="38" customHeight="1">
      <c r="A388" t="s" s="20">
        <f>"S "&amp;B388</f>
        <v>2227</v>
      </c>
      <c r="B388" s="57">
        <v>385</v>
      </c>
      <c r="C388" s="52">
        <v>1</v>
      </c>
      <c r="D388" t="s" s="30">
        <v>451</v>
      </c>
      <c r="E388" s="32"/>
      <c r="F388" s="32"/>
      <c r="G388" s="32"/>
      <c r="H388" s="52">
        <v>1645</v>
      </c>
      <c r="I388" s="52">
        <v>1645</v>
      </c>
      <c r="J388" s="52">
        <v>1</v>
      </c>
      <c r="K388" t="s" s="30">
        <v>1234</v>
      </c>
      <c r="L388" s="32"/>
      <c r="M388" s="32"/>
      <c r="N388" s="32"/>
      <c r="O388" t="s" s="30">
        <v>2228</v>
      </c>
      <c r="P388" t="s" s="30">
        <v>2229</v>
      </c>
      <c r="Q388" t="s" s="30">
        <v>2230</v>
      </c>
      <c r="R388" t="s" s="30">
        <v>448</v>
      </c>
      <c r="S388" s="32"/>
      <c r="T388" s="32"/>
      <c r="U388" s="32"/>
      <c r="V388" s="32"/>
      <c r="W388" s="32"/>
      <c r="X388" t="s" s="30">
        <v>2231</v>
      </c>
      <c r="Y388" s="32"/>
      <c r="Z388" s="39"/>
    </row>
    <row r="389" ht="18" customHeight="1">
      <c r="A389" t="s" s="20">
        <f>"S "&amp;B389</f>
        <v>2232</v>
      </c>
      <c r="B389" s="56">
        <v>386</v>
      </c>
      <c r="C389" s="54">
        <v>1</v>
      </c>
      <c r="D389" t="s" s="34">
        <v>443</v>
      </c>
      <c r="E389" s="16"/>
      <c r="F389" s="16"/>
      <c r="G389" s="16"/>
      <c r="H389" s="54">
        <v>1711</v>
      </c>
      <c r="I389" s="54">
        <v>1980</v>
      </c>
      <c r="J389" s="54">
        <v>868</v>
      </c>
      <c r="K389" t="s" s="34">
        <v>473</v>
      </c>
      <c r="L389" s="16"/>
      <c r="M389" s="16"/>
      <c r="N389" s="16"/>
      <c r="O389" t="s" s="34">
        <v>2233</v>
      </c>
      <c r="P389" t="s" s="34">
        <v>2234</v>
      </c>
      <c r="Q389" t="s" s="34">
        <v>2235</v>
      </c>
      <c r="R389" t="s" s="34">
        <v>486</v>
      </c>
      <c r="S389" s="16"/>
      <c r="T389" s="16"/>
      <c r="U389" s="16"/>
      <c r="V389" s="16"/>
      <c r="W389" s="16"/>
      <c r="X389" s="16"/>
      <c r="Y389" s="16"/>
      <c r="Z389" s="55"/>
    </row>
    <row r="390" ht="28" customHeight="1">
      <c r="A390" t="s" s="20">
        <f>"S "&amp;B390</f>
        <v>2236</v>
      </c>
      <c r="B390" s="57">
        <v>387</v>
      </c>
      <c r="C390" s="52">
        <v>1</v>
      </c>
      <c r="D390" t="s" s="30">
        <v>451</v>
      </c>
      <c r="E390" s="32"/>
      <c r="F390" s="32"/>
      <c r="G390" s="32"/>
      <c r="H390" s="52">
        <v>1498</v>
      </c>
      <c r="I390" s="52">
        <v>2000</v>
      </c>
      <c r="J390" s="52">
        <v>14</v>
      </c>
      <c r="K390" t="s" s="30">
        <v>461</v>
      </c>
      <c r="L390" s="32"/>
      <c r="M390" s="32"/>
      <c r="N390" s="32"/>
      <c r="O390" t="s" s="30">
        <v>2237</v>
      </c>
      <c r="P390" t="s" s="30">
        <v>2238</v>
      </c>
      <c r="Q390" t="s" s="30">
        <v>456</v>
      </c>
      <c r="R390" t="s" s="30">
        <v>448</v>
      </c>
      <c r="S390" s="32"/>
      <c r="T390" s="32"/>
      <c r="U390" s="32"/>
      <c r="V390" s="32"/>
      <c r="W390" s="32"/>
      <c r="X390" t="s" s="30">
        <v>2239</v>
      </c>
      <c r="Y390" s="32"/>
      <c r="Z390" s="39"/>
    </row>
    <row r="391" ht="18" customHeight="1">
      <c r="A391" t="s" s="20">
        <f>"S "&amp;B391</f>
        <v>2240</v>
      </c>
      <c r="B391" s="56">
        <v>388</v>
      </c>
      <c r="C391" s="54">
        <v>1</v>
      </c>
      <c r="D391" t="s" s="34">
        <v>451</v>
      </c>
      <c r="E391" s="16"/>
      <c r="F391" s="16"/>
      <c r="G391" s="16"/>
      <c r="H391" s="54">
        <v>1677</v>
      </c>
      <c r="I391" s="54">
        <v>1897</v>
      </c>
      <c r="J391" s="54">
        <v>6</v>
      </c>
      <c r="K391" t="s" s="34">
        <v>1939</v>
      </c>
      <c r="L391" s="16"/>
      <c r="M391" s="16"/>
      <c r="N391" s="16"/>
      <c r="O391" t="s" s="34">
        <v>2241</v>
      </c>
      <c r="P391" t="s" s="34">
        <v>2242</v>
      </c>
      <c r="Q391" t="s" s="34">
        <v>2243</v>
      </c>
      <c r="R391" t="s" s="34">
        <v>486</v>
      </c>
      <c r="S391" s="16"/>
      <c r="T391" s="16"/>
      <c r="U391" s="16"/>
      <c r="V391" s="16"/>
      <c r="W391" s="16"/>
      <c r="X391" t="s" s="34">
        <v>2244</v>
      </c>
      <c r="Y391" s="16"/>
      <c r="Z391" s="55"/>
    </row>
    <row r="392" ht="18" customHeight="1">
      <c r="A392" t="s" s="20">
        <f>"S "&amp;B392</f>
        <v>2245</v>
      </c>
      <c r="B392" s="57">
        <v>389</v>
      </c>
      <c r="C392" s="52">
        <v>1</v>
      </c>
      <c r="D392" t="s" s="30">
        <v>451</v>
      </c>
      <c r="E392" s="32"/>
      <c r="F392" s="32"/>
      <c r="G392" s="32"/>
      <c r="H392" s="52">
        <v>1684</v>
      </c>
      <c r="I392" s="52">
        <v>1858</v>
      </c>
      <c r="J392" s="52">
        <v>2.5</v>
      </c>
      <c r="K392" t="s" s="30">
        <v>1939</v>
      </c>
      <c r="L392" s="32"/>
      <c r="M392" s="32"/>
      <c r="N392" s="32"/>
      <c r="O392" t="s" s="30">
        <v>2246</v>
      </c>
      <c r="P392" t="s" s="30">
        <v>2242</v>
      </c>
      <c r="Q392" t="s" s="30">
        <v>2243</v>
      </c>
      <c r="R392" t="s" s="30">
        <v>486</v>
      </c>
      <c r="S392" s="32"/>
      <c r="T392" s="32"/>
      <c r="U392" s="32"/>
      <c r="V392" s="32"/>
      <c r="W392" s="32"/>
      <c r="X392" t="s" s="30">
        <v>2247</v>
      </c>
      <c r="Y392" s="32"/>
      <c r="Z392" s="39"/>
    </row>
    <row r="393" ht="18" customHeight="1">
      <c r="A393" t="s" s="20">
        <f>"S "&amp;B393</f>
        <v>2248</v>
      </c>
      <c r="B393" s="56">
        <v>390</v>
      </c>
      <c r="C393" s="54">
        <v>1</v>
      </c>
      <c r="D393" t="s" s="34">
        <v>451</v>
      </c>
      <c r="E393" s="16"/>
      <c r="F393" s="16"/>
      <c r="G393" s="16"/>
      <c r="H393" s="54">
        <v>1759</v>
      </c>
      <c r="I393" s="54">
        <v>1830</v>
      </c>
      <c r="J393" s="54">
        <v>2.5</v>
      </c>
      <c r="K393" t="s" s="34">
        <v>1939</v>
      </c>
      <c r="L393" s="16"/>
      <c r="M393" s="16"/>
      <c r="N393" s="16"/>
      <c r="O393" t="s" s="34">
        <v>2249</v>
      </c>
      <c r="P393" t="s" s="34">
        <v>2242</v>
      </c>
      <c r="Q393" t="s" s="34">
        <v>2243</v>
      </c>
      <c r="R393" t="s" s="34">
        <v>486</v>
      </c>
      <c r="S393" s="16"/>
      <c r="T393" s="16"/>
      <c r="U393" s="16"/>
      <c r="V393" s="16"/>
      <c r="W393" s="16"/>
      <c r="X393" s="16"/>
      <c r="Y393" s="16"/>
      <c r="Z393" s="55"/>
    </row>
    <row r="394" ht="18" customHeight="1">
      <c r="A394" t="s" s="20">
        <f>"S "&amp;B394</f>
        <v>2250</v>
      </c>
      <c r="B394" s="57">
        <v>391</v>
      </c>
      <c r="C394" s="52">
        <v>1</v>
      </c>
      <c r="D394" t="s" s="30">
        <v>451</v>
      </c>
      <c r="E394" s="32"/>
      <c r="F394" s="32"/>
      <c r="G394" s="32"/>
      <c r="H394" s="52">
        <v>1784</v>
      </c>
      <c r="I394" s="52">
        <v>1823</v>
      </c>
      <c r="J394" s="52">
        <v>1</v>
      </c>
      <c r="K394" t="s" s="30">
        <v>1692</v>
      </c>
      <c r="L394" s="32"/>
      <c r="M394" s="32"/>
      <c r="N394" s="32"/>
      <c r="O394" t="s" s="30">
        <v>2251</v>
      </c>
      <c r="P394" t="s" s="30">
        <v>2242</v>
      </c>
      <c r="Q394" t="s" s="30">
        <v>2243</v>
      </c>
      <c r="R394" t="s" s="30">
        <v>486</v>
      </c>
      <c r="S394" s="32"/>
      <c r="T394" s="32"/>
      <c r="U394" s="32"/>
      <c r="V394" s="32"/>
      <c r="W394" s="32"/>
      <c r="X394" s="32"/>
      <c r="Y394" s="32"/>
      <c r="Z394" s="39"/>
    </row>
    <row r="395" ht="18" customHeight="1">
      <c r="A395" t="s" s="20">
        <f>"S "&amp;B395</f>
        <v>2252</v>
      </c>
      <c r="B395" s="56">
        <v>392</v>
      </c>
      <c r="C395" s="54">
        <v>1</v>
      </c>
      <c r="D395" t="s" s="34">
        <v>451</v>
      </c>
      <c r="E395" s="16"/>
      <c r="F395" s="16"/>
      <c r="G395" s="16"/>
      <c r="H395" s="54">
        <v>1720</v>
      </c>
      <c r="I395" s="54">
        <v>1915</v>
      </c>
      <c r="J395" s="54">
        <v>9</v>
      </c>
      <c r="K395" t="s" s="34">
        <v>1692</v>
      </c>
      <c r="L395" s="16"/>
      <c r="M395" s="16"/>
      <c r="N395" s="16"/>
      <c r="O395" t="s" s="34">
        <v>2253</v>
      </c>
      <c r="P395" t="s" s="34">
        <v>2242</v>
      </c>
      <c r="Q395" t="s" s="34">
        <v>2243</v>
      </c>
      <c r="R395" t="s" s="34">
        <v>486</v>
      </c>
      <c r="S395" s="16"/>
      <c r="T395" s="16"/>
      <c r="U395" s="16"/>
      <c r="V395" s="16"/>
      <c r="W395" s="16"/>
      <c r="X395" s="16"/>
      <c r="Y395" s="16"/>
      <c r="Z395" s="55"/>
    </row>
    <row r="396" ht="18" customHeight="1">
      <c r="A396" t="s" s="20">
        <f>"S "&amp;B396</f>
        <v>2254</v>
      </c>
      <c r="B396" s="57">
        <v>393</v>
      </c>
      <c r="C396" s="52">
        <v>1</v>
      </c>
      <c r="D396" t="s" s="30">
        <v>451</v>
      </c>
      <c r="E396" s="32"/>
      <c r="F396" s="32"/>
      <c r="G396" s="32"/>
      <c r="H396" s="52">
        <v>1780</v>
      </c>
      <c r="I396" s="52">
        <v>1827</v>
      </c>
      <c r="J396" s="52">
        <v>2</v>
      </c>
      <c r="K396" t="s" s="30">
        <v>1692</v>
      </c>
      <c r="L396" s="32"/>
      <c r="M396" s="32"/>
      <c r="N396" s="32"/>
      <c r="O396" t="s" s="30">
        <v>2255</v>
      </c>
      <c r="P396" t="s" s="30">
        <v>2242</v>
      </c>
      <c r="Q396" t="s" s="30">
        <v>2243</v>
      </c>
      <c r="R396" t="s" s="30">
        <v>486</v>
      </c>
      <c r="S396" s="32"/>
      <c r="T396" s="32"/>
      <c r="U396" s="32"/>
      <c r="V396" s="32"/>
      <c r="W396" s="32"/>
      <c r="X396" s="32"/>
      <c r="Y396" s="32"/>
      <c r="Z396" s="39"/>
    </row>
    <row r="397" ht="18" customHeight="1">
      <c r="A397" t="s" s="20">
        <f>"S "&amp;B397</f>
        <v>2256</v>
      </c>
      <c r="B397" s="56">
        <v>394</v>
      </c>
      <c r="C397" s="54">
        <v>1</v>
      </c>
      <c r="D397" t="s" s="34">
        <v>451</v>
      </c>
      <c r="E397" s="16"/>
      <c r="F397" s="16"/>
      <c r="G397" s="16"/>
      <c r="H397" s="54">
        <v>1801</v>
      </c>
      <c r="I397" s="54">
        <v>1846</v>
      </c>
      <c r="J397" s="54">
        <v>1</v>
      </c>
      <c r="K397" t="s" s="34">
        <v>1692</v>
      </c>
      <c r="L397" s="16"/>
      <c r="M397" s="16"/>
      <c r="N397" s="16"/>
      <c r="O397" t="s" s="34">
        <v>2257</v>
      </c>
      <c r="P397" t="s" s="34">
        <v>2242</v>
      </c>
      <c r="Q397" t="s" s="34">
        <v>2243</v>
      </c>
      <c r="R397" t="s" s="34">
        <v>486</v>
      </c>
      <c r="S397" s="16"/>
      <c r="T397" s="16"/>
      <c r="U397" s="16"/>
      <c r="V397" s="16"/>
      <c r="W397" s="16"/>
      <c r="X397" s="16"/>
      <c r="Y397" s="16"/>
      <c r="Z397" s="55"/>
    </row>
    <row r="398" ht="18" customHeight="1">
      <c r="A398" t="s" s="20">
        <f>"S "&amp;B398</f>
        <v>2258</v>
      </c>
      <c r="B398" s="57">
        <v>395</v>
      </c>
      <c r="C398" s="52">
        <v>1</v>
      </c>
      <c r="D398" t="s" s="30">
        <v>451</v>
      </c>
      <c r="E398" s="32"/>
      <c r="F398" s="32"/>
      <c r="G398" s="32"/>
      <c r="H398" s="52">
        <v>1891</v>
      </c>
      <c r="I398" s="52">
        <v>1901</v>
      </c>
      <c r="J398" s="52">
        <v>2.9</v>
      </c>
      <c r="K398" t="s" s="30">
        <v>1939</v>
      </c>
      <c r="L398" s="32"/>
      <c r="M398" s="32"/>
      <c r="N398" s="32"/>
      <c r="O398" t="s" s="30">
        <v>2259</v>
      </c>
      <c r="P398" t="s" s="30">
        <v>2260</v>
      </c>
      <c r="Q398" t="s" s="30">
        <v>447</v>
      </c>
      <c r="R398" t="s" s="30">
        <v>486</v>
      </c>
      <c r="S398" s="32"/>
      <c r="T398" s="32"/>
      <c r="U398" s="32"/>
      <c r="V398" s="32"/>
      <c r="W398" s="32"/>
      <c r="X398" t="s" s="30">
        <v>2261</v>
      </c>
      <c r="Y398" s="32"/>
      <c r="Z398" s="39"/>
    </row>
    <row r="399" ht="18" customHeight="1">
      <c r="A399" t="s" s="20">
        <f>"S "&amp;B399</f>
        <v>2262</v>
      </c>
      <c r="B399" s="56">
        <v>396</v>
      </c>
      <c r="C399" s="54">
        <v>1</v>
      </c>
      <c r="D399" t="s" s="34">
        <v>451</v>
      </c>
      <c r="E399" s="16"/>
      <c r="F399" s="16"/>
      <c r="G399" s="16"/>
      <c r="H399" s="54">
        <v>1869</v>
      </c>
      <c r="I399" s="54">
        <v>1918</v>
      </c>
      <c r="J399" s="54">
        <v>6.75</v>
      </c>
      <c r="K399" t="s" s="34">
        <v>1939</v>
      </c>
      <c r="L399" s="16"/>
      <c r="M399" s="16"/>
      <c r="N399" s="16"/>
      <c r="O399" t="s" s="34">
        <v>2263</v>
      </c>
      <c r="P399" t="s" s="34">
        <v>2260</v>
      </c>
      <c r="Q399" t="s" s="34">
        <v>447</v>
      </c>
      <c r="R399" t="s" s="34">
        <v>486</v>
      </c>
      <c r="S399" s="16"/>
      <c r="T399" s="16"/>
      <c r="U399" s="16"/>
      <c r="V399" s="16"/>
      <c r="W399" s="16"/>
      <c r="X399" t="s" s="34">
        <v>2264</v>
      </c>
      <c r="Y399" s="16"/>
      <c r="Z399" s="55"/>
    </row>
    <row r="400" ht="28" customHeight="1">
      <c r="A400" t="s" s="20">
        <f>"S "&amp;B400</f>
        <v>2265</v>
      </c>
      <c r="B400" s="57">
        <v>397</v>
      </c>
      <c r="C400" s="52">
        <v>1</v>
      </c>
      <c r="D400" t="s" s="30">
        <v>451</v>
      </c>
      <c r="E400" s="32"/>
      <c r="F400" s="32"/>
      <c r="G400" s="32"/>
      <c r="H400" s="52">
        <v>1844</v>
      </c>
      <c r="I400" s="52">
        <v>1863</v>
      </c>
      <c r="J400" s="52">
        <v>0.25</v>
      </c>
      <c r="K400" t="s" s="30">
        <v>1939</v>
      </c>
      <c r="L400" s="32"/>
      <c r="M400" s="32"/>
      <c r="N400" s="32"/>
      <c r="O400" t="s" s="30">
        <v>2266</v>
      </c>
      <c r="P400" t="s" s="30">
        <v>2267</v>
      </c>
      <c r="Q400" t="s" s="30">
        <v>2268</v>
      </c>
      <c r="R400" t="s" s="30">
        <v>486</v>
      </c>
      <c r="S400" s="32"/>
      <c r="T400" s="32"/>
      <c r="U400" s="32"/>
      <c r="V400" s="32"/>
      <c r="W400" s="32"/>
      <c r="X400" t="s" s="30">
        <v>2269</v>
      </c>
      <c r="Y400" s="32"/>
      <c r="Z400" s="39"/>
    </row>
    <row r="401" ht="28" customHeight="1">
      <c r="A401" t="s" s="20">
        <f>"S "&amp;B401</f>
        <v>2270</v>
      </c>
      <c r="B401" s="56">
        <v>398</v>
      </c>
      <c r="C401" s="54">
        <v>1</v>
      </c>
      <c r="D401" t="s" s="34">
        <v>451</v>
      </c>
      <c r="E401" s="16"/>
      <c r="F401" s="16"/>
      <c r="G401" s="16"/>
      <c r="H401" t="s" s="34">
        <v>301</v>
      </c>
      <c r="I401" s="16"/>
      <c r="J401" s="54">
        <v>8</v>
      </c>
      <c r="K401" t="s" s="34">
        <v>473</v>
      </c>
      <c r="L401" s="16"/>
      <c r="M401" s="16"/>
      <c r="N401" s="16"/>
      <c r="O401" t="s" s="34">
        <v>2271</v>
      </c>
      <c r="P401" t="s" s="34">
        <v>1613</v>
      </c>
      <c r="Q401" t="s" s="34">
        <v>507</v>
      </c>
      <c r="R401" t="s" s="34">
        <v>508</v>
      </c>
      <c r="S401" s="16"/>
      <c r="T401" s="16"/>
      <c r="U401" s="16"/>
      <c r="V401" s="16"/>
      <c r="W401" s="16"/>
      <c r="X401" t="s" s="34">
        <v>2272</v>
      </c>
      <c r="Y401" s="16"/>
      <c r="Z401" s="55"/>
    </row>
    <row r="402" ht="28" customHeight="1">
      <c r="A402" t="s" s="20">
        <f>"S "&amp;B402</f>
        <v>2273</v>
      </c>
      <c r="B402" s="57">
        <v>399</v>
      </c>
      <c r="C402" s="52">
        <v>1</v>
      </c>
      <c r="D402" t="s" s="30">
        <v>451</v>
      </c>
      <c r="E402" s="32"/>
      <c r="F402" s="32"/>
      <c r="G402" s="32"/>
      <c r="H402" t="s" s="30">
        <v>301</v>
      </c>
      <c r="I402" s="32"/>
      <c r="J402" s="52">
        <v>32</v>
      </c>
      <c r="K402" t="s" s="30">
        <v>473</v>
      </c>
      <c r="L402" s="32"/>
      <c r="M402" s="32"/>
      <c r="N402" s="32"/>
      <c r="O402" t="s" s="30">
        <v>2274</v>
      </c>
      <c r="P402" t="s" s="30">
        <v>1613</v>
      </c>
      <c r="Q402" t="s" s="30">
        <v>507</v>
      </c>
      <c r="R402" t="s" s="30">
        <v>508</v>
      </c>
      <c r="S402" s="32"/>
      <c r="T402" s="32"/>
      <c r="U402" s="32"/>
      <c r="V402" s="32"/>
      <c r="W402" s="32"/>
      <c r="X402" t="s" s="30">
        <v>2275</v>
      </c>
      <c r="Y402" s="32"/>
      <c r="Z402" s="39"/>
    </row>
    <row r="403" ht="18" customHeight="1">
      <c r="A403" t="s" s="20">
        <f>"S "&amp;B403</f>
        <v>2276</v>
      </c>
      <c r="B403" s="56">
        <v>400</v>
      </c>
      <c r="C403" s="54">
        <v>1</v>
      </c>
      <c r="D403" t="s" s="34">
        <v>451</v>
      </c>
      <c r="E403" s="16"/>
      <c r="F403" s="16"/>
      <c r="G403" s="16"/>
      <c r="H403" t="s" s="34">
        <v>301</v>
      </c>
      <c r="I403" s="16"/>
      <c r="J403" t="s" s="34">
        <v>301</v>
      </c>
      <c r="K403" s="16"/>
      <c r="L403" s="16"/>
      <c r="M403" s="16"/>
      <c r="N403" s="16"/>
      <c r="O403" t="s" s="34">
        <v>2277</v>
      </c>
      <c r="P403" t="s" s="34">
        <v>2278</v>
      </c>
      <c r="Q403" t="s" s="34">
        <v>507</v>
      </c>
      <c r="R403" t="s" s="34">
        <v>508</v>
      </c>
      <c r="S403" s="16"/>
      <c r="T403" s="16"/>
      <c r="U403" s="16"/>
      <c r="V403" s="16"/>
      <c r="W403" s="16"/>
      <c r="X403" t="s" s="34">
        <v>2279</v>
      </c>
      <c r="Y403" s="16"/>
      <c r="Z403" s="55"/>
    </row>
    <row r="404" ht="38" customHeight="1">
      <c r="A404" t="s" s="20">
        <f>"S "&amp;B404</f>
        <v>2280</v>
      </c>
      <c r="B404" s="57">
        <v>401</v>
      </c>
      <c r="C404" s="52">
        <v>1</v>
      </c>
      <c r="D404" t="s" s="30">
        <v>451</v>
      </c>
      <c r="E404" s="32"/>
      <c r="F404" s="32"/>
      <c r="G404" s="32"/>
      <c r="H404" s="52">
        <v>1779</v>
      </c>
      <c r="I404" s="52">
        <v>1779</v>
      </c>
      <c r="J404" s="52">
        <v>1</v>
      </c>
      <c r="K404" t="s" s="30">
        <v>1234</v>
      </c>
      <c r="L404" s="32"/>
      <c r="M404" s="32"/>
      <c r="N404" s="32"/>
      <c r="O404" t="s" s="30">
        <v>2281</v>
      </c>
      <c r="P404" t="s" s="30">
        <v>2282</v>
      </c>
      <c r="Q404" t="s" s="30">
        <v>2283</v>
      </c>
      <c r="R404" t="s" s="30">
        <v>448</v>
      </c>
      <c r="S404" s="32"/>
      <c r="T404" s="32"/>
      <c r="U404" s="32"/>
      <c r="V404" s="32"/>
      <c r="W404" s="32"/>
      <c r="X404" t="s" s="30">
        <v>2284</v>
      </c>
      <c r="Y404" s="32"/>
      <c r="Z404" s="39"/>
    </row>
    <row r="405" ht="18" customHeight="1">
      <c r="A405" t="s" s="20">
        <f>"S "&amp;B405</f>
        <v>2285</v>
      </c>
      <c r="B405" s="56">
        <v>402</v>
      </c>
      <c r="C405" s="54">
        <v>1</v>
      </c>
      <c r="D405" t="s" s="34">
        <v>451</v>
      </c>
      <c r="E405" s="16"/>
      <c r="F405" s="16"/>
      <c r="G405" s="16"/>
      <c r="H405" s="54">
        <v>1691</v>
      </c>
      <c r="I405" s="54">
        <v>2018</v>
      </c>
      <c r="J405" s="54">
        <v>1441</v>
      </c>
      <c r="K405" t="s" s="34">
        <v>1692</v>
      </c>
      <c r="L405" s="16"/>
      <c r="M405" s="16"/>
      <c r="N405" s="16"/>
      <c r="O405" t="s" s="34">
        <v>2286</v>
      </c>
      <c r="P405" t="s" s="34">
        <v>2287</v>
      </c>
      <c r="Q405" t="s" s="34">
        <v>456</v>
      </c>
      <c r="R405" t="s" s="34">
        <v>448</v>
      </c>
      <c r="S405" s="16"/>
      <c r="T405" s="16"/>
      <c r="U405" s="16"/>
      <c r="V405" s="16"/>
      <c r="W405" s="16"/>
      <c r="X405" t="s" s="34">
        <v>2288</v>
      </c>
      <c r="Y405" s="16"/>
      <c r="Z405" s="55"/>
    </row>
    <row r="406" ht="18" customHeight="1">
      <c r="A406" t="s" s="20">
        <f>"S "&amp;B406</f>
        <v>2289</v>
      </c>
      <c r="B406" s="57">
        <v>403</v>
      </c>
      <c r="C406" s="52">
        <v>1</v>
      </c>
      <c r="D406" t="s" s="30">
        <v>451</v>
      </c>
      <c r="E406" s="32"/>
      <c r="F406" s="32"/>
      <c r="G406" s="32"/>
      <c r="H406" s="52">
        <v>1150</v>
      </c>
      <c r="I406" s="52">
        <v>2003</v>
      </c>
      <c r="J406" s="52">
        <v>510</v>
      </c>
      <c r="K406" t="s" s="30">
        <v>1692</v>
      </c>
      <c r="L406" s="32"/>
      <c r="M406" s="32"/>
      <c r="N406" s="32"/>
      <c r="O406" t="s" s="30">
        <v>2290</v>
      </c>
      <c r="P406" t="s" s="30">
        <v>1694</v>
      </c>
      <c r="Q406" t="s" s="30">
        <v>1695</v>
      </c>
      <c r="R406" t="s" s="30">
        <v>448</v>
      </c>
      <c r="S406" s="32"/>
      <c r="T406" s="32"/>
      <c r="U406" s="32"/>
      <c r="V406" s="32"/>
      <c r="W406" s="32"/>
      <c r="X406" t="s" s="30">
        <v>2291</v>
      </c>
      <c r="Y406" s="32"/>
      <c r="Z406" s="39"/>
    </row>
    <row r="407" ht="18" customHeight="1">
      <c r="A407" t="s" s="20">
        <f>"S "&amp;B407</f>
        <v>2292</v>
      </c>
      <c r="B407" s="56">
        <v>404</v>
      </c>
      <c r="C407" s="54">
        <v>1</v>
      </c>
      <c r="D407" t="s" s="34">
        <v>451</v>
      </c>
      <c r="E407" s="16"/>
      <c r="F407" s="16"/>
      <c r="G407" s="16"/>
      <c r="H407" s="54">
        <v>1849</v>
      </c>
      <c r="I407" s="54">
        <v>1890</v>
      </c>
      <c r="J407" s="54">
        <v>1</v>
      </c>
      <c r="K407" t="s" s="34">
        <v>473</v>
      </c>
      <c r="L407" s="16"/>
      <c r="M407" s="16"/>
      <c r="N407" s="16"/>
      <c r="O407" t="s" s="34">
        <v>2293</v>
      </c>
      <c r="P407" t="s" s="34">
        <v>1694</v>
      </c>
      <c r="Q407" t="s" s="34">
        <v>1695</v>
      </c>
      <c r="R407" t="s" s="34">
        <v>448</v>
      </c>
      <c r="S407" s="16"/>
      <c r="T407" s="16"/>
      <c r="U407" s="16"/>
      <c r="V407" s="16"/>
      <c r="W407" s="16"/>
      <c r="X407" t="s" s="34">
        <v>2294</v>
      </c>
      <c r="Y407" s="16"/>
      <c r="Z407" s="55"/>
    </row>
    <row r="408" ht="18" customHeight="1">
      <c r="A408" t="s" s="20">
        <f>"S "&amp;B408</f>
        <v>2295</v>
      </c>
      <c r="B408" s="57">
        <v>405</v>
      </c>
      <c r="C408" s="52">
        <v>1</v>
      </c>
      <c r="D408" t="s" s="30">
        <v>451</v>
      </c>
      <c r="E408" s="32"/>
      <c r="F408" s="32"/>
      <c r="G408" s="32"/>
      <c r="H408" s="52">
        <v>1715</v>
      </c>
      <c r="I408" s="52">
        <v>1804</v>
      </c>
      <c r="J408" s="52">
        <v>20</v>
      </c>
      <c r="K408" t="s" s="30">
        <v>1234</v>
      </c>
      <c r="L408" s="32"/>
      <c r="M408" s="32"/>
      <c r="N408" s="32"/>
      <c r="O408" t="s" s="30">
        <v>2296</v>
      </c>
      <c r="P408" t="s" s="30">
        <v>1694</v>
      </c>
      <c r="Q408" t="s" s="30">
        <v>1695</v>
      </c>
      <c r="R408" t="s" s="30">
        <v>448</v>
      </c>
      <c r="S408" s="32"/>
      <c r="T408" s="32"/>
      <c r="U408" s="32"/>
      <c r="V408" s="32"/>
      <c r="W408" s="32"/>
      <c r="X408" t="s" s="30">
        <v>2297</v>
      </c>
      <c r="Y408" s="32"/>
      <c r="Z408" s="39"/>
    </row>
    <row r="409" ht="18" customHeight="1">
      <c r="A409" t="s" s="20">
        <f>"S "&amp;B409</f>
        <v>2298</v>
      </c>
      <c r="B409" s="56">
        <v>406</v>
      </c>
      <c r="C409" s="54">
        <v>1</v>
      </c>
      <c r="D409" t="s" s="34">
        <v>451</v>
      </c>
      <c r="E409" s="16"/>
      <c r="F409" s="16"/>
      <c r="G409" s="16"/>
      <c r="H409" s="54">
        <v>1676</v>
      </c>
      <c r="I409" s="54">
        <v>1676</v>
      </c>
      <c r="J409" s="54">
        <v>1</v>
      </c>
      <c r="K409" t="s" s="34">
        <v>1234</v>
      </c>
      <c r="L409" s="16"/>
      <c r="M409" s="16"/>
      <c r="N409" s="16"/>
      <c r="O409" t="s" s="34">
        <v>2299</v>
      </c>
      <c r="P409" t="s" s="34">
        <v>1694</v>
      </c>
      <c r="Q409" t="s" s="34">
        <v>1695</v>
      </c>
      <c r="R409" t="s" s="34">
        <v>448</v>
      </c>
      <c r="S409" s="16"/>
      <c r="T409" s="16"/>
      <c r="U409" s="16"/>
      <c r="V409" s="16"/>
      <c r="W409" s="16"/>
      <c r="X409" t="s" s="34">
        <v>2300</v>
      </c>
      <c r="Y409" s="16"/>
      <c r="Z409" s="55"/>
    </row>
    <row r="410" ht="18" customHeight="1">
      <c r="A410" t="s" s="20">
        <f>"S "&amp;B410</f>
        <v>2301</v>
      </c>
      <c r="B410" s="57">
        <v>407</v>
      </c>
      <c r="C410" s="52">
        <v>1</v>
      </c>
      <c r="D410" t="s" s="30">
        <v>451</v>
      </c>
      <c r="E410" s="32"/>
      <c r="F410" s="32"/>
      <c r="G410" s="32"/>
      <c r="H410" s="52">
        <v>1701</v>
      </c>
      <c r="I410" s="52">
        <v>1703</v>
      </c>
      <c r="J410" s="52">
        <v>1</v>
      </c>
      <c r="K410" t="s" s="30">
        <v>473</v>
      </c>
      <c r="L410" s="32"/>
      <c r="M410" s="32"/>
      <c r="N410" s="32"/>
      <c r="O410" t="s" s="30">
        <v>2302</v>
      </c>
      <c r="P410" t="s" s="30">
        <v>1694</v>
      </c>
      <c r="Q410" t="s" s="30">
        <v>1695</v>
      </c>
      <c r="R410" t="s" s="30">
        <v>448</v>
      </c>
      <c r="S410" s="32"/>
      <c r="T410" s="32"/>
      <c r="U410" s="32"/>
      <c r="V410" s="32"/>
      <c r="W410" s="32"/>
      <c r="X410" t="s" s="30">
        <v>2303</v>
      </c>
      <c r="Y410" s="32"/>
      <c r="Z410" s="39"/>
    </row>
    <row r="411" ht="18" customHeight="1">
      <c r="A411" t="s" s="20">
        <f>"S "&amp;B411</f>
        <v>2304</v>
      </c>
      <c r="B411" s="56">
        <v>408</v>
      </c>
      <c r="C411" s="54">
        <v>1</v>
      </c>
      <c r="D411" t="s" s="34">
        <v>451</v>
      </c>
      <c r="E411" s="16"/>
      <c r="F411" s="16"/>
      <c r="G411" s="16"/>
      <c r="H411" s="54">
        <v>1545</v>
      </c>
      <c r="I411" s="54">
        <v>2004</v>
      </c>
      <c r="J411" s="54">
        <v>153</v>
      </c>
      <c r="K411" t="s" s="34">
        <v>1692</v>
      </c>
      <c r="L411" s="16"/>
      <c r="M411" s="16"/>
      <c r="N411" s="16"/>
      <c r="O411" t="s" s="34">
        <v>2305</v>
      </c>
      <c r="P411" t="s" s="34">
        <v>1694</v>
      </c>
      <c r="Q411" t="s" s="34">
        <v>1695</v>
      </c>
      <c r="R411" t="s" s="34">
        <v>448</v>
      </c>
      <c r="S411" s="16"/>
      <c r="T411" s="16"/>
      <c r="U411" s="16"/>
      <c r="V411" s="16"/>
      <c r="W411" s="16"/>
      <c r="X411" t="s" s="34">
        <v>2306</v>
      </c>
      <c r="Y411" s="16"/>
      <c r="Z411" s="55"/>
    </row>
    <row r="412" ht="28" customHeight="1">
      <c r="A412" t="s" s="20">
        <f>"S "&amp;B412</f>
        <v>2307</v>
      </c>
      <c r="B412" s="57">
        <v>409</v>
      </c>
      <c r="C412" s="52">
        <v>1</v>
      </c>
      <c r="D412" t="s" s="30">
        <v>451</v>
      </c>
      <c r="E412" s="32"/>
      <c r="F412" s="32"/>
      <c r="G412" s="32"/>
      <c r="H412" s="52">
        <v>1912</v>
      </c>
      <c r="I412" s="52">
        <v>1968</v>
      </c>
      <c r="J412" s="52">
        <v>12.25</v>
      </c>
      <c r="K412" t="s" s="30">
        <v>1939</v>
      </c>
      <c r="L412" s="32"/>
      <c r="M412" s="32"/>
      <c r="N412" s="32"/>
      <c r="O412" t="s" s="30">
        <v>2308</v>
      </c>
      <c r="P412" t="s" s="30">
        <v>2309</v>
      </c>
      <c r="Q412" t="s" s="30">
        <v>2310</v>
      </c>
      <c r="R412" t="s" s="30">
        <v>486</v>
      </c>
      <c r="S412" s="32"/>
      <c r="T412" s="32"/>
      <c r="U412" s="32"/>
      <c r="V412" s="32"/>
      <c r="W412" s="32"/>
      <c r="X412" t="s" s="30">
        <v>2311</v>
      </c>
      <c r="Y412" s="32"/>
      <c r="Z412" s="39"/>
    </row>
    <row r="413" ht="18" customHeight="1">
      <c r="A413" t="s" s="20">
        <f>"S "&amp;B413</f>
        <v>2312</v>
      </c>
      <c r="B413" s="56">
        <v>410</v>
      </c>
      <c r="C413" s="54">
        <v>1</v>
      </c>
      <c r="D413" t="s" s="34">
        <v>451</v>
      </c>
      <c r="E413" s="16"/>
      <c r="F413" s="16"/>
      <c r="G413" s="16"/>
      <c r="H413" s="54">
        <v>1801</v>
      </c>
      <c r="I413" s="54">
        <v>1817</v>
      </c>
      <c r="J413" s="54">
        <v>16</v>
      </c>
      <c r="K413" t="s" s="34">
        <v>1234</v>
      </c>
      <c r="L413" s="16"/>
      <c r="M413" s="16"/>
      <c r="N413" s="16"/>
      <c r="O413" t="s" s="34">
        <v>2313</v>
      </c>
      <c r="P413" t="s" s="34">
        <v>2314</v>
      </c>
      <c r="Q413" t="s" s="34">
        <v>2315</v>
      </c>
      <c r="R413" t="s" s="34">
        <v>486</v>
      </c>
      <c r="S413" s="16"/>
      <c r="T413" s="16"/>
      <c r="U413" s="16"/>
      <c r="V413" s="16"/>
      <c r="W413" s="16"/>
      <c r="X413" t="s" s="34">
        <v>2316</v>
      </c>
      <c r="Y413" s="16"/>
      <c r="Z413" s="55"/>
    </row>
    <row r="414" ht="18" customHeight="1">
      <c r="A414" t="s" s="20">
        <f>"S "&amp;B414</f>
        <v>2317</v>
      </c>
      <c r="B414" s="57">
        <v>411</v>
      </c>
      <c r="C414" s="52">
        <v>1</v>
      </c>
      <c r="D414" t="s" s="30">
        <v>451</v>
      </c>
      <c r="E414" s="32"/>
      <c r="F414" s="32"/>
      <c r="G414" s="32"/>
      <c r="H414" s="52">
        <v>1736</v>
      </c>
      <c r="I414" s="52">
        <v>1951</v>
      </c>
      <c r="J414" s="52">
        <v>5</v>
      </c>
      <c r="K414" t="s" s="30">
        <v>1939</v>
      </c>
      <c r="L414" s="32"/>
      <c r="M414" s="32"/>
      <c r="N414" s="32"/>
      <c r="O414" t="s" s="30">
        <v>2318</v>
      </c>
      <c r="P414" t="s" s="30">
        <v>2319</v>
      </c>
      <c r="Q414" t="s" s="30">
        <v>2320</v>
      </c>
      <c r="R414" t="s" s="30">
        <v>486</v>
      </c>
      <c r="S414" s="32"/>
      <c r="T414" s="32"/>
      <c r="U414" s="32"/>
      <c r="V414" s="32"/>
      <c r="W414" s="32"/>
      <c r="X414" t="s" s="30">
        <v>2321</v>
      </c>
      <c r="Y414" s="32"/>
      <c r="Z414" s="39"/>
    </row>
    <row r="415" ht="18" customHeight="1">
      <c r="A415" t="s" s="20">
        <f>"S "&amp;B415</f>
        <v>2322</v>
      </c>
      <c r="B415" s="56">
        <v>412</v>
      </c>
      <c r="C415" s="54">
        <v>1</v>
      </c>
      <c r="D415" t="s" s="34">
        <v>451</v>
      </c>
      <c r="E415" s="16"/>
      <c r="F415" s="16"/>
      <c r="G415" s="16"/>
      <c r="H415" t="s" s="34">
        <v>301</v>
      </c>
      <c r="I415" s="16"/>
      <c r="J415" t="s" s="34">
        <v>301</v>
      </c>
      <c r="K415" s="16"/>
      <c r="L415" s="16"/>
      <c r="M415" s="16"/>
      <c r="N415" s="16"/>
      <c r="O415" t="s" s="34">
        <v>2323</v>
      </c>
      <c r="P415" t="s" s="34">
        <v>2324</v>
      </c>
      <c r="Q415" t="s" s="34">
        <v>2325</v>
      </c>
      <c r="R415" t="s" s="34">
        <v>486</v>
      </c>
      <c r="S415" s="16"/>
      <c r="T415" s="16"/>
      <c r="U415" s="16"/>
      <c r="V415" s="16"/>
      <c r="W415" s="16"/>
      <c r="X415" t="s" s="34">
        <v>2326</v>
      </c>
      <c r="Y415" s="16"/>
      <c r="Z415" s="55"/>
    </row>
    <row r="416" ht="28" customHeight="1">
      <c r="A416" t="s" s="20">
        <f>"S "&amp;B416</f>
        <v>2327</v>
      </c>
      <c r="B416" s="57">
        <v>413</v>
      </c>
      <c r="C416" s="52">
        <v>1</v>
      </c>
      <c r="D416" t="s" s="30">
        <v>451</v>
      </c>
      <c r="E416" s="32"/>
      <c r="F416" s="32"/>
      <c r="G416" s="32"/>
      <c r="H416" s="52">
        <v>1620</v>
      </c>
      <c r="I416" s="52">
        <v>2016</v>
      </c>
      <c r="J416" t="s" s="30">
        <v>301</v>
      </c>
      <c r="K416" s="32"/>
      <c r="L416" s="32"/>
      <c r="M416" s="32"/>
      <c r="N416" s="32"/>
      <c r="O416" t="s" s="30">
        <v>2328</v>
      </c>
      <c r="P416" t="s" s="30">
        <v>2329</v>
      </c>
      <c r="Q416" t="s" s="30">
        <v>1695</v>
      </c>
      <c r="R416" t="s" s="30">
        <v>448</v>
      </c>
      <c r="S416" s="32"/>
      <c r="T416" s="32"/>
      <c r="U416" s="32"/>
      <c r="V416" s="32"/>
      <c r="W416" s="32"/>
      <c r="X416" t="s" s="30">
        <v>2330</v>
      </c>
      <c r="Y416" s="32"/>
      <c r="Z416" s="39"/>
    </row>
    <row r="417" ht="28" customHeight="1">
      <c r="A417" t="s" s="20">
        <f>"S "&amp;B417</f>
        <v>2331</v>
      </c>
      <c r="B417" s="56">
        <v>414</v>
      </c>
      <c r="C417" s="54">
        <v>1</v>
      </c>
      <c r="D417" t="s" s="34">
        <v>451</v>
      </c>
      <c r="E417" s="16"/>
      <c r="F417" s="16"/>
      <c r="G417" s="16"/>
      <c r="H417" s="54">
        <v>1757</v>
      </c>
      <c r="I417" s="54">
        <v>1853</v>
      </c>
      <c r="J417" t="s" s="34">
        <v>301</v>
      </c>
      <c r="K417" s="16"/>
      <c r="L417" s="16"/>
      <c r="M417" s="16"/>
      <c r="N417" s="16"/>
      <c r="O417" t="s" s="34">
        <v>2332</v>
      </c>
      <c r="P417" t="s" s="34">
        <v>2329</v>
      </c>
      <c r="Q417" s="16"/>
      <c r="R417" s="16"/>
      <c r="S417" s="16"/>
      <c r="T417" s="16"/>
      <c r="U417" s="16"/>
      <c r="V417" s="16"/>
      <c r="W417" s="16"/>
      <c r="X417" t="s" s="34">
        <v>2333</v>
      </c>
      <c r="Y417" s="16"/>
      <c r="Z417" s="55"/>
    </row>
    <row r="418" ht="18" customHeight="1">
      <c r="A418" t="s" s="20">
        <f>"S "&amp;B418</f>
        <v>2334</v>
      </c>
      <c r="B418" s="57">
        <v>415</v>
      </c>
      <c r="C418" s="52">
        <v>1</v>
      </c>
      <c r="D418" t="s" s="30">
        <v>451</v>
      </c>
      <c r="E418" s="32"/>
      <c r="F418" s="32"/>
      <c r="G418" s="32"/>
      <c r="H418" t="s" s="30">
        <v>301</v>
      </c>
      <c r="I418" s="32"/>
      <c r="J418" t="s" s="30">
        <v>301</v>
      </c>
      <c r="K418" s="32"/>
      <c r="L418" s="32"/>
      <c r="M418" s="32"/>
      <c r="N418" s="32"/>
      <c r="O418" t="s" s="30">
        <v>2335</v>
      </c>
      <c r="P418" t="s" s="30">
        <v>2336</v>
      </c>
      <c r="Q418" t="s" s="30">
        <v>1382</v>
      </c>
      <c r="R418" t="s" s="30">
        <v>486</v>
      </c>
      <c r="S418" s="32"/>
      <c r="T418" s="32"/>
      <c r="U418" s="32"/>
      <c r="V418" s="32"/>
      <c r="W418" s="32"/>
      <c r="X418" t="s" s="30">
        <v>2337</v>
      </c>
      <c r="Y418" s="32"/>
      <c r="Z418" s="39"/>
    </row>
    <row r="419" ht="28" customHeight="1">
      <c r="A419" t="s" s="20">
        <f>"S "&amp;B419</f>
        <v>2338</v>
      </c>
      <c r="B419" s="56">
        <v>416</v>
      </c>
      <c r="C419" s="54">
        <v>1</v>
      </c>
      <c r="D419" t="s" s="34">
        <v>451</v>
      </c>
      <c r="E419" s="16"/>
      <c r="F419" s="16"/>
      <c r="G419" s="16"/>
      <c r="H419" s="54">
        <v>1682</v>
      </c>
      <c r="I419" s="54">
        <v>1968</v>
      </c>
      <c r="J419" s="54">
        <v>0.5</v>
      </c>
      <c r="K419" t="s" s="34">
        <v>1939</v>
      </c>
      <c r="L419" s="16"/>
      <c r="M419" s="16"/>
      <c r="N419" s="16"/>
      <c r="O419" t="s" s="34">
        <v>2339</v>
      </c>
      <c r="P419" t="s" s="34">
        <v>2340</v>
      </c>
      <c r="Q419" t="s" s="34">
        <v>2341</v>
      </c>
      <c r="R419" t="s" s="34">
        <v>486</v>
      </c>
      <c r="S419" s="16"/>
      <c r="T419" s="16"/>
      <c r="U419" s="16"/>
      <c r="V419" s="16"/>
      <c r="W419" s="16"/>
      <c r="X419" t="s" s="34">
        <v>2342</v>
      </c>
      <c r="Y419" s="16"/>
      <c r="Z419" s="55"/>
    </row>
    <row r="420" ht="18" customHeight="1">
      <c r="A420" t="s" s="20">
        <f>"S "&amp;B420</f>
        <v>2343</v>
      </c>
      <c r="B420" s="57">
        <v>417</v>
      </c>
      <c r="C420" s="52">
        <v>1</v>
      </c>
      <c r="D420" t="s" s="30">
        <v>451</v>
      </c>
      <c r="E420" s="32"/>
      <c r="F420" s="32"/>
      <c r="G420" s="32"/>
      <c r="H420" s="52">
        <v>1842</v>
      </c>
      <c r="I420" s="52">
        <v>1843</v>
      </c>
      <c r="J420" s="52">
        <v>1</v>
      </c>
      <c r="K420" t="s" s="30">
        <v>2034</v>
      </c>
      <c r="L420" s="32"/>
      <c r="M420" s="32"/>
      <c r="N420" s="32"/>
      <c r="O420" t="s" s="30">
        <v>2344</v>
      </c>
      <c r="P420" t="s" s="30">
        <v>2345</v>
      </c>
      <c r="Q420" t="s" s="30">
        <v>2346</v>
      </c>
      <c r="R420" t="s" s="30">
        <v>486</v>
      </c>
      <c r="S420" s="32"/>
      <c r="T420" s="32"/>
      <c r="U420" s="32"/>
      <c r="V420" s="32"/>
      <c r="W420" s="32"/>
      <c r="X420" t="s" s="30">
        <v>2347</v>
      </c>
      <c r="Y420" s="32"/>
      <c r="Z420" s="39"/>
    </row>
    <row r="421" ht="18" customHeight="1">
      <c r="A421" t="s" s="20">
        <f>"S "&amp;B421</f>
        <v>2348</v>
      </c>
      <c r="B421" s="56">
        <v>418</v>
      </c>
      <c r="C421" s="54">
        <v>1</v>
      </c>
      <c r="D421" t="s" s="34">
        <v>451</v>
      </c>
      <c r="E421" s="16"/>
      <c r="F421" s="16"/>
      <c r="G421" s="16"/>
      <c r="H421" t="s" s="34">
        <v>301</v>
      </c>
      <c r="I421" s="16"/>
      <c r="J421" t="s" s="34">
        <v>301</v>
      </c>
      <c r="K421" s="16"/>
      <c r="L421" s="16"/>
      <c r="M421" s="16"/>
      <c r="N421" s="16"/>
      <c r="O421" t="s" s="34">
        <v>2349</v>
      </c>
      <c r="P421" t="s" s="34">
        <v>2350</v>
      </c>
      <c r="Q421" t="s" s="34">
        <v>1057</v>
      </c>
      <c r="R421" t="s" s="34">
        <v>486</v>
      </c>
      <c r="S421" s="16"/>
      <c r="T421" s="16"/>
      <c r="U421" s="16"/>
      <c r="V421" s="16"/>
      <c r="W421" s="16"/>
      <c r="X421" t="s" s="34">
        <v>2351</v>
      </c>
      <c r="Y421" s="16"/>
      <c r="Z421" s="55"/>
    </row>
    <row r="422" ht="18" customHeight="1">
      <c r="A422" t="s" s="20">
        <f>"S "&amp;B422</f>
        <v>2352</v>
      </c>
      <c r="B422" s="57">
        <v>419</v>
      </c>
      <c r="C422" s="52">
        <v>1</v>
      </c>
      <c r="D422" t="s" s="30">
        <v>451</v>
      </c>
      <c r="E422" s="32"/>
      <c r="F422" s="32"/>
      <c r="G422" s="32"/>
      <c r="H422" s="52">
        <v>1660</v>
      </c>
      <c r="I422" s="52">
        <v>1804</v>
      </c>
      <c r="J422" s="52">
        <v>9.5</v>
      </c>
      <c r="K422" t="s" s="30">
        <v>1939</v>
      </c>
      <c r="L422" s="32"/>
      <c r="M422" s="32"/>
      <c r="N422" s="32"/>
      <c r="O422" t="s" s="30">
        <v>2353</v>
      </c>
      <c r="P422" t="s" s="30">
        <v>2354</v>
      </c>
      <c r="Q422" t="s" s="30">
        <v>2355</v>
      </c>
      <c r="R422" t="s" s="30">
        <v>486</v>
      </c>
      <c r="S422" s="32"/>
      <c r="T422" s="32"/>
      <c r="U422" s="32"/>
      <c r="V422" s="32"/>
      <c r="W422" s="32"/>
      <c r="X422" t="s" s="30">
        <v>2356</v>
      </c>
      <c r="Y422" s="32"/>
      <c r="Z422" s="39"/>
    </row>
    <row r="423" ht="18" customHeight="1">
      <c r="A423" t="s" s="20">
        <f>"S "&amp;B423</f>
        <v>2357</v>
      </c>
      <c r="B423" s="56">
        <v>420</v>
      </c>
      <c r="C423" s="54">
        <v>1</v>
      </c>
      <c r="D423" t="s" s="34">
        <v>451</v>
      </c>
      <c r="E423" s="16"/>
      <c r="F423" s="16"/>
      <c r="G423" s="16"/>
      <c r="H423" s="54">
        <v>1569</v>
      </c>
      <c r="I423" s="54">
        <v>1758</v>
      </c>
      <c r="J423" s="54">
        <v>200</v>
      </c>
      <c r="K423" t="s" s="34">
        <v>1234</v>
      </c>
      <c r="L423" s="16"/>
      <c r="M423" s="16"/>
      <c r="N423" s="16"/>
      <c r="O423" t="s" s="34">
        <v>2358</v>
      </c>
      <c r="P423" t="s" s="34">
        <v>2359</v>
      </c>
      <c r="Q423" t="s" s="34">
        <v>2360</v>
      </c>
      <c r="R423" t="s" s="34">
        <v>486</v>
      </c>
      <c r="S423" s="16"/>
      <c r="T423" s="16"/>
      <c r="U423" s="16"/>
      <c r="V423" s="16"/>
      <c r="W423" s="16"/>
      <c r="X423" t="s" s="34">
        <v>2361</v>
      </c>
      <c r="Y423" s="16"/>
      <c r="Z423" s="55"/>
    </row>
    <row r="424" ht="18" customHeight="1">
      <c r="A424" t="s" s="20">
        <f>"S "&amp;B424</f>
        <v>2362</v>
      </c>
      <c r="B424" s="57">
        <v>421</v>
      </c>
      <c r="C424" s="52">
        <v>1</v>
      </c>
      <c r="D424" t="s" s="30">
        <v>451</v>
      </c>
      <c r="E424" s="32"/>
      <c r="F424" s="32"/>
      <c r="G424" s="32"/>
      <c r="H424" s="52">
        <v>1881</v>
      </c>
      <c r="I424" s="52">
        <v>2000</v>
      </c>
      <c r="J424" s="52">
        <v>12.8</v>
      </c>
      <c r="K424" t="s" s="30">
        <v>1939</v>
      </c>
      <c r="L424" s="32"/>
      <c r="M424" s="32"/>
      <c r="N424" s="32"/>
      <c r="O424" t="s" s="30">
        <v>2363</v>
      </c>
      <c r="P424" t="s" s="30">
        <v>2359</v>
      </c>
      <c r="Q424" t="s" s="30">
        <v>2360</v>
      </c>
      <c r="R424" t="s" s="30">
        <v>486</v>
      </c>
      <c r="S424" s="32"/>
      <c r="T424" s="32"/>
      <c r="U424" s="32"/>
      <c r="V424" s="32"/>
      <c r="W424" s="32"/>
      <c r="X424" t="s" s="30">
        <v>2364</v>
      </c>
      <c r="Y424" s="32"/>
      <c r="Z424" s="39"/>
    </row>
    <row r="425" ht="18" customHeight="1">
      <c r="A425" t="s" s="20">
        <f>"S "&amp;B425</f>
        <v>2365</v>
      </c>
      <c r="B425" s="56">
        <v>422</v>
      </c>
      <c r="C425" s="54">
        <v>1</v>
      </c>
      <c r="D425" t="s" s="34">
        <v>451</v>
      </c>
      <c r="E425" s="16"/>
      <c r="F425" s="16"/>
      <c r="G425" s="16"/>
      <c r="H425" s="54">
        <v>1848</v>
      </c>
      <c r="I425" s="54">
        <v>1906</v>
      </c>
      <c r="J425" s="54">
        <v>0.77</v>
      </c>
      <c r="K425" t="s" s="34">
        <v>1939</v>
      </c>
      <c r="L425" s="16"/>
      <c r="M425" s="16"/>
      <c r="N425" s="16"/>
      <c r="O425" t="s" s="34">
        <v>2366</v>
      </c>
      <c r="P425" t="s" s="34">
        <v>1788</v>
      </c>
      <c r="Q425" t="s" s="34">
        <v>1203</v>
      </c>
      <c r="R425" t="s" s="34">
        <v>486</v>
      </c>
      <c r="S425" s="16"/>
      <c r="T425" s="16"/>
      <c r="U425" s="16"/>
      <c r="V425" s="16"/>
      <c r="W425" s="16"/>
      <c r="X425" t="s" s="34">
        <v>2367</v>
      </c>
      <c r="Y425" s="16"/>
      <c r="Z425" s="55"/>
    </row>
    <row r="426" ht="18" customHeight="1">
      <c r="A426" t="s" s="20">
        <f>"S "&amp;B426</f>
        <v>2368</v>
      </c>
      <c r="B426" s="57">
        <v>423</v>
      </c>
      <c r="C426" s="52">
        <v>1</v>
      </c>
      <c r="D426" t="s" s="30">
        <v>451</v>
      </c>
      <c r="E426" s="32"/>
      <c r="F426" s="32"/>
      <c r="G426" s="32"/>
      <c r="H426" s="52">
        <v>1874</v>
      </c>
      <c r="I426" s="52">
        <v>1988</v>
      </c>
      <c r="J426" s="52">
        <v>11</v>
      </c>
      <c r="K426" t="s" s="30">
        <v>1939</v>
      </c>
      <c r="L426" s="32"/>
      <c r="M426" s="32"/>
      <c r="N426" s="32"/>
      <c r="O426" t="s" s="30">
        <v>2369</v>
      </c>
      <c r="P426" t="s" s="30">
        <v>1788</v>
      </c>
      <c r="Q426" t="s" s="30">
        <v>1203</v>
      </c>
      <c r="R426" t="s" s="30">
        <v>486</v>
      </c>
      <c r="S426" s="32"/>
      <c r="T426" s="32"/>
      <c r="U426" s="32"/>
      <c r="V426" s="32"/>
      <c r="W426" s="32"/>
      <c r="X426" t="s" s="30">
        <v>2370</v>
      </c>
      <c r="Y426" s="32"/>
      <c r="Z426" s="39"/>
    </row>
    <row r="427" ht="18" customHeight="1">
      <c r="A427" t="s" s="20">
        <f>"S "&amp;B427</f>
        <v>2371</v>
      </c>
      <c r="B427" s="56">
        <v>424</v>
      </c>
      <c r="C427" s="54">
        <v>1</v>
      </c>
      <c r="D427" t="s" s="34">
        <v>451</v>
      </c>
      <c r="E427" s="16"/>
      <c r="F427" s="16"/>
      <c r="G427" s="16"/>
      <c r="H427" s="54">
        <v>1808</v>
      </c>
      <c r="I427" s="54">
        <v>1821</v>
      </c>
      <c r="J427" s="54">
        <v>23</v>
      </c>
      <c r="K427" t="s" s="34">
        <v>1234</v>
      </c>
      <c r="L427" s="16"/>
      <c r="M427" s="16"/>
      <c r="N427" s="16"/>
      <c r="O427" t="s" s="34">
        <v>2372</v>
      </c>
      <c r="P427" t="s" s="34">
        <v>1788</v>
      </c>
      <c r="Q427" t="s" s="34">
        <v>1203</v>
      </c>
      <c r="R427" t="s" s="34">
        <v>486</v>
      </c>
      <c r="S427" s="16"/>
      <c r="T427" s="16"/>
      <c r="U427" s="16"/>
      <c r="V427" s="16"/>
      <c r="W427" s="16"/>
      <c r="X427" t="s" s="34">
        <v>2373</v>
      </c>
      <c r="Y427" s="16"/>
      <c r="Z427" s="55"/>
    </row>
    <row r="428" ht="28" customHeight="1">
      <c r="A428" t="s" s="20">
        <f>"S "&amp;B428</f>
        <v>2374</v>
      </c>
      <c r="B428" s="57">
        <v>425</v>
      </c>
      <c r="C428" s="52">
        <v>1</v>
      </c>
      <c r="D428" t="s" s="30">
        <v>451</v>
      </c>
      <c r="E428" s="32"/>
      <c r="F428" s="32"/>
      <c r="G428" s="32"/>
      <c r="H428" t="s" s="30">
        <v>301</v>
      </c>
      <c r="I428" s="32"/>
      <c r="J428" t="s" s="30">
        <v>301</v>
      </c>
      <c r="K428" s="32"/>
      <c r="L428" s="32"/>
      <c r="M428" s="32"/>
      <c r="N428" s="32"/>
      <c r="O428" t="s" s="30">
        <v>2375</v>
      </c>
      <c r="P428" t="s" s="30">
        <v>2376</v>
      </c>
      <c r="Q428" t="s" s="30">
        <v>2377</v>
      </c>
      <c r="R428" t="s" s="30">
        <v>2378</v>
      </c>
      <c r="S428" s="32"/>
      <c r="T428" s="32"/>
      <c r="U428" s="32"/>
      <c r="V428" s="32"/>
      <c r="W428" s="32"/>
      <c r="X428" t="s" s="30">
        <v>2379</v>
      </c>
      <c r="Y428" s="32"/>
      <c r="Z428" s="39"/>
    </row>
    <row r="429" ht="28" customHeight="1">
      <c r="A429" t="s" s="20">
        <f>"S "&amp;B429</f>
        <v>2380</v>
      </c>
      <c r="B429" s="56">
        <v>426</v>
      </c>
      <c r="C429" s="54">
        <v>1</v>
      </c>
      <c r="D429" t="s" s="34">
        <v>451</v>
      </c>
      <c r="E429" s="16"/>
      <c r="F429" s="16"/>
      <c r="G429" s="16"/>
      <c r="H429" t="s" s="34">
        <v>301</v>
      </c>
      <c r="I429" s="16"/>
      <c r="J429" t="s" s="34">
        <v>301</v>
      </c>
      <c r="K429" s="16"/>
      <c r="L429" s="16"/>
      <c r="M429" s="16"/>
      <c r="N429" s="16"/>
      <c r="O429" t="s" s="34">
        <v>2375</v>
      </c>
      <c r="P429" t="s" s="34">
        <v>2376</v>
      </c>
      <c r="Q429" t="s" s="34">
        <v>2381</v>
      </c>
      <c r="R429" t="s" s="34">
        <v>637</v>
      </c>
      <c r="S429" s="16"/>
      <c r="T429" s="16"/>
      <c r="U429" s="16"/>
      <c r="V429" s="16"/>
      <c r="W429" s="16"/>
      <c r="X429" t="s" s="34">
        <v>2382</v>
      </c>
      <c r="Y429" s="16"/>
      <c r="Z429" s="55"/>
    </row>
    <row r="430" ht="28" customHeight="1">
      <c r="A430" t="s" s="20">
        <f>"S "&amp;B430</f>
        <v>2383</v>
      </c>
      <c r="B430" s="57">
        <v>427</v>
      </c>
      <c r="C430" s="52">
        <v>1</v>
      </c>
      <c r="D430" t="s" s="30">
        <v>451</v>
      </c>
      <c r="E430" s="32"/>
      <c r="F430" s="32"/>
      <c r="G430" s="32"/>
      <c r="H430" t="s" s="30">
        <v>301</v>
      </c>
      <c r="I430" s="32"/>
      <c r="J430" t="s" s="30">
        <v>301</v>
      </c>
      <c r="K430" s="32"/>
      <c r="L430" s="32"/>
      <c r="M430" s="32"/>
      <c r="N430" s="32"/>
      <c r="O430" t="s" s="30">
        <v>2375</v>
      </c>
      <c r="P430" t="s" s="30">
        <v>2376</v>
      </c>
      <c r="Q430" t="s" s="30">
        <v>2384</v>
      </c>
      <c r="R430" t="s" s="30">
        <v>2385</v>
      </c>
      <c r="S430" s="32"/>
      <c r="T430" s="32"/>
      <c r="U430" s="32"/>
      <c r="V430" s="32"/>
      <c r="W430" s="32"/>
      <c r="X430" t="s" s="30">
        <v>2386</v>
      </c>
      <c r="Y430" s="32"/>
      <c r="Z430" s="39"/>
    </row>
    <row r="431" ht="38" customHeight="1">
      <c r="A431" t="s" s="20">
        <f>"S "&amp;B431</f>
        <v>2387</v>
      </c>
      <c r="B431" s="56">
        <v>428</v>
      </c>
      <c r="C431" s="54">
        <v>1</v>
      </c>
      <c r="D431" t="s" s="34">
        <v>451</v>
      </c>
      <c r="E431" s="16"/>
      <c r="F431" s="16"/>
      <c r="G431" s="16"/>
      <c r="H431" s="54">
        <v>1633</v>
      </c>
      <c r="I431" s="54">
        <v>1633</v>
      </c>
      <c r="J431" s="54">
        <v>1</v>
      </c>
      <c r="K431" t="s" s="34">
        <v>1234</v>
      </c>
      <c r="L431" s="16"/>
      <c r="M431" s="16"/>
      <c r="N431" s="16"/>
      <c r="O431" t="s" s="34">
        <v>2388</v>
      </c>
      <c r="P431" t="s" s="34">
        <v>2389</v>
      </c>
      <c r="Q431" t="s" s="34">
        <v>2390</v>
      </c>
      <c r="R431" t="s" s="34">
        <v>448</v>
      </c>
      <c r="S431" s="16"/>
      <c r="T431" s="16"/>
      <c r="U431" s="16"/>
      <c r="V431" s="16"/>
      <c r="W431" s="16"/>
      <c r="X431" t="s" s="34">
        <v>2391</v>
      </c>
      <c r="Y431" s="16"/>
      <c r="Z431" s="55"/>
    </row>
    <row r="432" ht="18" customHeight="1">
      <c r="A432" t="s" s="20">
        <f>"S "&amp;B432</f>
        <v>2392</v>
      </c>
      <c r="B432" s="57">
        <v>429</v>
      </c>
      <c r="C432" s="52">
        <v>1</v>
      </c>
      <c r="D432" t="s" s="30">
        <v>443</v>
      </c>
      <c r="E432" s="32"/>
      <c r="F432" s="32"/>
      <c r="G432" s="32"/>
      <c r="H432" s="52">
        <v>1568</v>
      </c>
      <c r="I432" s="52">
        <v>1949</v>
      </c>
      <c r="J432" s="52">
        <v>128</v>
      </c>
      <c r="K432" t="s" s="30">
        <v>1939</v>
      </c>
      <c r="L432" s="32"/>
      <c r="M432" s="32"/>
      <c r="N432" s="32"/>
      <c r="O432" t="s" s="30">
        <v>2393</v>
      </c>
      <c r="P432" t="s" s="30">
        <v>2394</v>
      </c>
      <c r="Q432" t="s" s="30">
        <v>2395</v>
      </c>
      <c r="R432" t="s" s="30">
        <v>486</v>
      </c>
      <c r="S432" s="32"/>
      <c r="T432" s="32"/>
      <c r="U432" s="32"/>
      <c r="V432" s="32"/>
      <c r="W432" t="s" s="30">
        <v>2396</v>
      </c>
      <c r="X432" t="s" s="30">
        <v>2397</v>
      </c>
      <c r="Y432" s="32"/>
      <c r="Z432" s="39"/>
    </row>
    <row r="433" ht="18" customHeight="1">
      <c r="A433" t="s" s="20">
        <f>"S "&amp;B433</f>
        <v>2398</v>
      </c>
      <c r="B433" s="56">
        <v>430</v>
      </c>
      <c r="C433" s="54">
        <v>1</v>
      </c>
      <c r="D433" t="s" s="34">
        <v>451</v>
      </c>
      <c r="E433" s="16"/>
      <c r="F433" s="16"/>
      <c r="G433" s="16"/>
      <c r="H433" s="54">
        <v>1771</v>
      </c>
      <c r="I433" s="54">
        <v>1959</v>
      </c>
      <c r="J433" s="54">
        <v>9</v>
      </c>
      <c r="K433" t="s" s="34">
        <v>473</v>
      </c>
      <c r="L433" s="16"/>
      <c r="M433" s="16"/>
      <c r="N433" s="16"/>
      <c r="O433" t="s" s="34">
        <v>2399</v>
      </c>
      <c r="P433" t="s" s="34">
        <v>2394</v>
      </c>
      <c r="Q433" t="s" s="34">
        <v>2395</v>
      </c>
      <c r="R433" t="s" s="34">
        <v>486</v>
      </c>
      <c r="S433" s="16"/>
      <c r="T433" s="16"/>
      <c r="U433" s="16"/>
      <c r="V433" s="16"/>
      <c r="W433" s="16"/>
      <c r="X433" t="s" s="34">
        <v>2400</v>
      </c>
      <c r="Y433" s="16"/>
      <c r="Z433" s="55"/>
    </row>
    <row r="434" ht="18" customHeight="1">
      <c r="A434" t="s" s="20">
        <f>"S "&amp;B434</f>
        <v>2401</v>
      </c>
      <c r="B434" s="57">
        <v>431</v>
      </c>
      <c r="C434" s="52">
        <v>1</v>
      </c>
      <c r="D434" t="s" s="30">
        <v>451</v>
      </c>
      <c r="E434" s="32"/>
      <c r="F434" s="32"/>
      <c r="G434" s="32"/>
      <c r="H434" s="52">
        <v>1576</v>
      </c>
      <c r="I434" s="52">
        <v>1949</v>
      </c>
      <c r="J434" s="52">
        <v>4</v>
      </c>
      <c r="K434" t="s" s="30">
        <v>1692</v>
      </c>
      <c r="L434" s="32"/>
      <c r="M434" s="32"/>
      <c r="N434" s="32"/>
      <c r="O434" t="s" s="30">
        <v>2402</v>
      </c>
      <c r="P434" t="s" s="30">
        <v>2394</v>
      </c>
      <c r="Q434" t="s" s="30">
        <v>2395</v>
      </c>
      <c r="R434" t="s" s="30">
        <v>486</v>
      </c>
      <c r="S434" s="32"/>
      <c r="T434" s="32"/>
      <c r="U434" s="32"/>
      <c r="V434" s="32"/>
      <c r="W434" s="32"/>
      <c r="X434" t="s" s="30">
        <v>2403</v>
      </c>
      <c r="Y434" s="32"/>
      <c r="Z434" s="39"/>
    </row>
    <row r="435" ht="18" customHeight="1">
      <c r="A435" t="s" s="20">
        <f>"S "&amp;B435</f>
        <v>2404</v>
      </c>
      <c r="B435" s="56">
        <v>432</v>
      </c>
      <c r="C435" s="54">
        <v>1</v>
      </c>
      <c r="D435" t="s" s="34">
        <v>451</v>
      </c>
      <c r="E435" s="16"/>
      <c r="F435" s="16"/>
      <c r="G435" s="16"/>
      <c r="H435" s="54">
        <v>1838</v>
      </c>
      <c r="I435" s="54">
        <v>1871</v>
      </c>
      <c r="J435" s="54">
        <v>1</v>
      </c>
      <c r="K435" t="s" s="34">
        <v>1692</v>
      </c>
      <c r="L435" s="16"/>
      <c r="M435" s="16"/>
      <c r="N435" s="16"/>
      <c r="O435" t="s" s="34">
        <v>2405</v>
      </c>
      <c r="P435" t="s" s="34">
        <v>2394</v>
      </c>
      <c r="Q435" t="s" s="34">
        <v>2395</v>
      </c>
      <c r="R435" t="s" s="34">
        <v>486</v>
      </c>
      <c r="S435" s="16"/>
      <c r="T435" s="16"/>
      <c r="U435" s="16"/>
      <c r="V435" s="16"/>
      <c r="W435" s="16"/>
      <c r="X435" t="s" s="34">
        <v>2406</v>
      </c>
      <c r="Y435" s="16"/>
      <c r="Z435" s="55"/>
    </row>
    <row r="436" ht="18" customHeight="1">
      <c r="A436" t="s" s="20">
        <f>"S "&amp;B436</f>
        <v>2407</v>
      </c>
      <c r="B436" s="57">
        <v>433</v>
      </c>
      <c r="C436" s="52">
        <v>1</v>
      </c>
      <c r="D436" t="s" s="30">
        <v>451</v>
      </c>
      <c r="E436" s="32"/>
      <c r="F436" s="32"/>
      <c r="G436" s="32"/>
      <c r="H436" s="52">
        <v>1826</v>
      </c>
      <c r="I436" s="52">
        <v>1830</v>
      </c>
      <c r="J436" s="52">
        <v>2</v>
      </c>
      <c r="K436" t="s" s="30">
        <v>473</v>
      </c>
      <c r="L436" s="32"/>
      <c r="M436" s="32"/>
      <c r="N436" s="32"/>
      <c r="O436" t="s" s="30">
        <v>2408</v>
      </c>
      <c r="P436" t="s" s="30">
        <v>2394</v>
      </c>
      <c r="Q436" t="s" s="30">
        <v>2395</v>
      </c>
      <c r="R436" t="s" s="30">
        <v>486</v>
      </c>
      <c r="S436" s="32"/>
      <c r="T436" s="32"/>
      <c r="U436" s="32"/>
      <c r="V436" s="32"/>
      <c r="W436" s="32"/>
      <c r="X436" t="s" s="30">
        <v>2409</v>
      </c>
      <c r="Y436" s="32"/>
      <c r="Z436" s="39"/>
    </row>
    <row r="437" ht="18" customHeight="1">
      <c r="A437" t="s" s="20">
        <f>"S "&amp;B437</f>
        <v>2410</v>
      </c>
      <c r="B437" s="56">
        <v>434</v>
      </c>
      <c r="C437" s="54">
        <v>1</v>
      </c>
      <c r="D437" t="s" s="34">
        <v>451</v>
      </c>
      <c r="E437" s="16"/>
      <c r="F437" s="16"/>
      <c r="G437" s="16"/>
      <c r="H437" s="54">
        <v>1664</v>
      </c>
      <c r="I437" s="54">
        <v>1857</v>
      </c>
      <c r="J437" s="54">
        <v>7</v>
      </c>
      <c r="K437" t="s" s="34">
        <v>1692</v>
      </c>
      <c r="L437" s="16"/>
      <c r="M437" s="16"/>
      <c r="N437" s="16"/>
      <c r="O437" t="s" s="34">
        <v>2411</v>
      </c>
      <c r="P437" t="s" s="34">
        <v>2394</v>
      </c>
      <c r="Q437" t="s" s="34">
        <v>2395</v>
      </c>
      <c r="R437" t="s" s="34">
        <v>486</v>
      </c>
      <c r="S437" s="16"/>
      <c r="T437" s="16"/>
      <c r="U437" s="16"/>
      <c r="V437" s="16"/>
      <c r="W437" s="16"/>
      <c r="X437" t="s" s="34">
        <v>2412</v>
      </c>
      <c r="Y437" s="16"/>
      <c r="Z437" s="55"/>
    </row>
    <row r="438" ht="18" customHeight="1">
      <c r="A438" t="s" s="20">
        <f>"S "&amp;B438</f>
        <v>2413</v>
      </c>
      <c r="B438" s="57">
        <v>435</v>
      </c>
      <c r="C438" s="52">
        <v>1</v>
      </c>
      <c r="D438" t="s" s="30">
        <v>451</v>
      </c>
      <c r="E438" s="32"/>
      <c r="F438" s="32"/>
      <c r="G438" s="32"/>
      <c r="H438" s="52">
        <v>1768</v>
      </c>
      <c r="I438" s="52">
        <v>1774</v>
      </c>
      <c r="J438" s="52">
        <v>2</v>
      </c>
      <c r="K438" t="s" s="30">
        <v>1234</v>
      </c>
      <c r="L438" s="32"/>
      <c r="M438" s="32"/>
      <c r="N438" s="32"/>
      <c r="O438" t="s" s="30">
        <v>2414</v>
      </c>
      <c r="P438" t="s" s="30">
        <v>2394</v>
      </c>
      <c r="Q438" t="s" s="30">
        <v>2395</v>
      </c>
      <c r="R438" t="s" s="30">
        <v>486</v>
      </c>
      <c r="S438" s="32"/>
      <c r="T438" s="32"/>
      <c r="U438" s="32"/>
      <c r="V438" s="32"/>
      <c r="W438" s="32"/>
      <c r="X438" t="s" s="30">
        <v>2415</v>
      </c>
      <c r="Y438" s="32"/>
      <c r="Z438" s="39"/>
    </row>
    <row r="439" ht="18" customHeight="1">
      <c r="A439" s="38"/>
      <c r="B439" s="56"/>
      <c r="C439" s="58"/>
      <c r="D439" s="16"/>
      <c r="E439" s="16"/>
      <c r="F439" s="16"/>
      <c r="G439" s="16"/>
      <c r="H439" s="16"/>
      <c r="I439" s="16"/>
      <c r="J439" s="16"/>
      <c r="K439" s="16"/>
      <c r="L439" s="16"/>
      <c r="M439" s="16"/>
      <c r="N439" s="16"/>
      <c r="O439" s="34"/>
      <c r="P439" s="34"/>
      <c r="Q439" s="34"/>
      <c r="R439" s="34"/>
      <c r="S439" s="34"/>
      <c r="T439" s="34"/>
      <c r="U439" s="59"/>
      <c r="V439" s="59"/>
      <c r="W439" s="59"/>
      <c r="X439" s="59"/>
      <c r="Y439" s="16"/>
      <c r="Z439" s="55"/>
    </row>
    <row r="440" ht="18.15" customHeight="1">
      <c r="A440" s="38"/>
      <c r="B440" s="68"/>
      <c r="C440" s="69"/>
      <c r="D440" s="70"/>
      <c r="E440" s="70"/>
      <c r="F440" s="70"/>
      <c r="G440" s="70"/>
      <c r="H440" s="70"/>
      <c r="I440" s="70"/>
      <c r="J440" s="70"/>
      <c r="K440" s="70"/>
      <c r="L440" s="70"/>
      <c r="M440" s="70"/>
      <c r="N440" s="70"/>
      <c r="O440" s="71"/>
      <c r="P440" s="71"/>
      <c r="Q440" s="71"/>
      <c r="R440" s="71"/>
      <c r="S440" s="71"/>
      <c r="T440" s="71"/>
      <c r="U440" s="72"/>
      <c r="V440" s="72"/>
      <c r="W440" s="72"/>
      <c r="X440" s="72"/>
      <c r="Y440" s="70"/>
      <c r="Z440" s="73"/>
    </row>
    <row r="441" ht="20.7" customHeight="1">
      <c r="A441" t="s" s="44">
        <v>421</v>
      </c>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row>
  </sheetData>
  <mergeCells count="2">
    <mergeCell ref="A1:Z1"/>
    <mergeCell ref="A441:Z44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2:X55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8" width="16.3516" style="74" customWidth="1"/>
    <col min="9" max="9" width="53.5078" style="74" customWidth="1"/>
    <col min="10" max="14" width="16.3516" style="74" customWidth="1"/>
    <col min="15" max="15" width="28.9297" style="74" customWidth="1"/>
    <col min="16" max="16" width="16.3516" style="74" customWidth="1"/>
    <col min="17" max="17" width="56.4375" style="74" customWidth="1"/>
    <col min="18" max="24" width="16.3516" style="74" customWidth="1"/>
    <col min="25" max="16384" width="16.3516" style="74" customWidth="1"/>
  </cols>
  <sheetData>
    <row r="1" ht="25.65" customHeight="1">
      <c r="A1" t="s" s="19">
        <v>2417</v>
      </c>
      <c r="B1" s="19"/>
      <c r="C1" s="19"/>
      <c r="D1" s="19"/>
      <c r="E1" s="19"/>
      <c r="F1" s="19"/>
      <c r="G1" s="19"/>
      <c r="H1" s="19"/>
      <c r="I1" s="19"/>
      <c r="J1" s="19"/>
      <c r="K1" s="19"/>
      <c r="L1" s="19"/>
      <c r="M1" s="19"/>
      <c r="N1" s="19"/>
      <c r="O1" s="19"/>
      <c r="P1" s="19"/>
      <c r="Q1" s="19"/>
      <c r="R1" s="19"/>
      <c r="S1" s="19"/>
      <c r="T1" s="19"/>
      <c r="U1" s="19"/>
      <c r="V1" s="19"/>
      <c r="W1" s="19"/>
      <c r="X1" s="19"/>
    </row>
    <row r="2" ht="18" customHeight="1">
      <c r="A2" t="s" s="20">
        <v>9</v>
      </c>
      <c r="B2" t="s" s="21">
        <v>10</v>
      </c>
      <c r="C2" t="s" s="22">
        <v>2419</v>
      </c>
      <c r="D2" t="s" s="22">
        <v>2420</v>
      </c>
      <c r="E2" t="s" s="22">
        <v>2421</v>
      </c>
      <c r="F2" t="s" s="22">
        <v>2422</v>
      </c>
      <c r="G2" t="s" s="23">
        <v>2423</v>
      </c>
      <c r="H2" t="s" s="20">
        <v>2424</v>
      </c>
      <c r="I2" t="s" s="20">
        <v>16</v>
      </c>
      <c r="J2" t="s" s="20">
        <v>2425</v>
      </c>
      <c r="K2" t="s" s="20">
        <v>2426</v>
      </c>
      <c r="L2" t="s" s="20">
        <v>2427</v>
      </c>
      <c r="M2" t="s" s="20">
        <v>2427</v>
      </c>
      <c r="N2" t="s" s="20">
        <v>17</v>
      </c>
      <c r="O2" t="s" s="20">
        <v>18</v>
      </c>
      <c r="P2" t="s" s="20">
        <v>19</v>
      </c>
      <c r="Q2" t="s" s="20">
        <v>20</v>
      </c>
      <c r="R2" t="s" s="20">
        <v>2428</v>
      </c>
      <c r="S2" t="s" s="20">
        <v>2429</v>
      </c>
      <c r="T2" t="s" s="20">
        <v>2430</v>
      </c>
      <c r="U2" t="s" s="20">
        <v>2431</v>
      </c>
      <c r="V2" t="s" s="20">
        <v>2432</v>
      </c>
      <c r="W2" t="s" s="20">
        <v>2433</v>
      </c>
      <c r="X2" s="38"/>
    </row>
    <row r="3" ht="18" customHeight="1">
      <c r="A3" t="s" s="64">
        <f>"E "&amp;B3</f>
        <v>2434</v>
      </c>
      <c r="B3" s="75">
        <v>0</v>
      </c>
      <c r="C3" s="47">
        <v>0</v>
      </c>
      <c r="D3" s="47">
        <v>0</v>
      </c>
      <c r="E3" s="13"/>
      <c r="F3" t="s" s="26">
        <v>2435</v>
      </c>
      <c r="G3" t="s" s="26">
        <v>2435</v>
      </c>
      <c r="H3" t="s" s="25">
        <v>2436</v>
      </c>
      <c r="I3" s="13"/>
      <c r="J3" s="13"/>
      <c r="K3" s="76"/>
      <c r="L3" s="77"/>
      <c r="M3" s="13"/>
      <c r="N3" s="13"/>
      <c r="O3" s="13"/>
      <c r="P3" s="13"/>
      <c r="Q3" s="13"/>
      <c r="R3" s="13"/>
      <c r="S3" s="77"/>
      <c r="T3" s="13"/>
      <c r="U3" s="25"/>
      <c r="V3" s="13"/>
      <c r="W3" s="13"/>
      <c r="X3" s="27"/>
    </row>
    <row r="4" ht="18" customHeight="1">
      <c r="A4" t="s" s="67">
        <f>"E "&amp;B4</f>
        <v>2437</v>
      </c>
      <c r="B4" s="51">
        <v>1</v>
      </c>
      <c r="C4" s="60">
        <v>0</v>
      </c>
      <c r="D4" s="60">
        <v>0</v>
      </c>
      <c r="E4" s="78"/>
      <c r="F4" t="s" s="31">
        <v>2438</v>
      </c>
      <c r="G4" t="s" s="31">
        <v>2439</v>
      </c>
      <c r="H4" t="s" s="30">
        <v>2440</v>
      </c>
      <c r="I4" s="78"/>
      <c r="J4" s="78"/>
      <c r="K4" s="78"/>
      <c r="L4" s="79"/>
      <c r="M4" s="32"/>
      <c r="N4" s="32"/>
      <c r="O4" s="32"/>
      <c r="P4" s="32"/>
      <c r="Q4" s="32"/>
      <c r="R4" s="32"/>
      <c r="S4" s="32"/>
      <c r="T4" s="32"/>
      <c r="U4" s="32"/>
      <c r="V4" s="32"/>
      <c r="W4" s="32"/>
      <c r="X4" s="39"/>
    </row>
    <row r="5" ht="18" customHeight="1">
      <c r="A5" t="s" s="67">
        <f>"E "&amp;B5</f>
        <v>2441</v>
      </c>
      <c r="B5" s="53">
        <v>2</v>
      </c>
      <c r="C5" s="58">
        <v>0</v>
      </c>
      <c r="D5" s="58">
        <v>0</v>
      </c>
      <c r="E5" s="80"/>
      <c r="F5" t="s" s="35">
        <v>2442</v>
      </c>
      <c r="G5" t="s" s="35">
        <v>2443</v>
      </c>
      <c r="H5" t="s" s="34">
        <v>2444</v>
      </c>
      <c r="I5" s="80"/>
      <c r="J5" s="80"/>
      <c r="K5" s="80"/>
      <c r="L5" s="81"/>
      <c r="M5" s="16"/>
      <c r="N5" s="16"/>
      <c r="O5" s="16"/>
      <c r="P5" s="16"/>
      <c r="Q5" s="16"/>
      <c r="R5" s="16"/>
      <c r="S5" s="16"/>
      <c r="T5" s="16"/>
      <c r="U5" s="16"/>
      <c r="V5" s="16"/>
      <c r="W5" s="16"/>
      <c r="X5" s="55"/>
    </row>
    <row r="6" ht="18" customHeight="1">
      <c r="A6" t="s" s="67">
        <f>"E "&amp;B6</f>
        <v>2445</v>
      </c>
      <c r="B6" s="51">
        <v>3</v>
      </c>
      <c r="C6" s="60">
        <v>0</v>
      </c>
      <c r="D6" s="60">
        <v>0</v>
      </c>
      <c r="E6" s="78"/>
      <c r="F6" t="s" s="31">
        <v>2446</v>
      </c>
      <c r="G6" t="s" s="31">
        <v>2446</v>
      </c>
      <c r="H6" t="s" s="30">
        <v>2447</v>
      </c>
      <c r="I6" s="78"/>
      <c r="J6" s="78"/>
      <c r="K6" s="78"/>
      <c r="L6" s="79"/>
      <c r="M6" s="32"/>
      <c r="N6" s="32"/>
      <c r="O6" s="32"/>
      <c r="P6" s="32"/>
      <c r="Q6" s="32"/>
      <c r="R6" s="32"/>
      <c r="S6" s="32"/>
      <c r="T6" s="32"/>
      <c r="U6" s="32"/>
      <c r="V6" s="32"/>
      <c r="W6" s="32"/>
      <c r="X6" s="39"/>
    </row>
    <row r="7" ht="18" customHeight="1">
      <c r="A7" t="s" s="67">
        <f>"E "&amp;B7</f>
        <v>2448</v>
      </c>
      <c r="B7" s="53">
        <v>4</v>
      </c>
      <c r="C7" s="58">
        <v>0</v>
      </c>
      <c r="D7" s="58">
        <v>0</v>
      </c>
      <c r="E7" s="16"/>
      <c r="F7" t="s" s="35">
        <v>2449</v>
      </c>
      <c r="G7" t="s" s="35">
        <v>2449</v>
      </c>
      <c r="H7" t="s" s="34">
        <v>2450</v>
      </c>
      <c r="I7" s="16"/>
      <c r="J7" s="16"/>
      <c r="K7" s="80"/>
      <c r="L7" s="81"/>
      <c r="M7" s="16"/>
      <c r="N7" s="16"/>
      <c r="O7" s="16"/>
      <c r="P7" s="16"/>
      <c r="Q7" s="16"/>
      <c r="R7" s="16"/>
      <c r="S7" s="81"/>
      <c r="T7" s="16"/>
      <c r="U7" s="34"/>
      <c r="V7" s="16"/>
      <c r="W7" s="16"/>
      <c r="X7" s="55"/>
    </row>
    <row r="8" ht="28" customHeight="1">
      <c r="A8" t="s" s="67">
        <f>"E "&amp;B8</f>
        <v>2451</v>
      </c>
      <c r="B8" s="51">
        <v>5</v>
      </c>
      <c r="C8" s="60">
        <v>0</v>
      </c>
      <c r="D8" s="60">
        <v>0</v>
      </c>
      <c r="E8" s="32"/>
      <c r="F8" t="s" s="31">
        <v>2452</v>
      </c>
      <c r="G8" t="s" s="31">
        <v>2453</v>
      </c>
      <c r="H8" t="s" s="30">
        <v>2454</v>
      </c>
      <c r="I8" s="32"/>
      <c r="J8" s="32"/>
      <c r="K8" s="78"/>
      <c r="L8" s="79"/>
      <c r="M8" s="32"/>
      <c r="N8" s="32"/>
      <c r="O8" s="32"/>
      <c r="P8" s="32"/>
      <c r="Q8" s="32"/>
      <c r="R8" s="32"/>
      <c r="S8" s="79"/>
      <c r="T8" s="32"/>
      <c r="U8" s="30"/>
      <c r="V8" s="32"/>
      <c r="W8" s="32"/>
      <c r="X8" s="39"/>
    </row>
    <row r="9" ht="38" customHeight="1">
      <c r="A9" t="s" s="67">
        <f>"E "&amp;B9</f>
        <v>2455</v>
      </c>
      <c r="B9" s="53">
        <v>6</v>
      </c>
      <c r="C9" s="58">
        <v>0</v>
      </c>
      <c r="D9" s="58">
        <v>0</v>
      </c>
      <c r="E9" s="16"/>
      <c r="F9" t="s" s="35">
        <v>2456</v>
      </c>
      <c r="G9" t="s" s="35">
        <v>2457</v>
      </c>
      <c r="H9" t="s" s="34">
        <v>2458</v>
      </c>
      <c r="I9" t="s" s="34">
        <v>2459</v>
      </c>
      <c r="J9" t="s" s="34">
        <v>2460</v>
      </c>
      <c r="K9" t="s" s="34">
        <v>2461</v>
      </c>
      <c r="L9" s="81"/>
      <c r="M9" s="16"/>
      <c r="N9" s="16"/>
      <c r="O9" t="s" s="34">
        <v>2462</v>
      </c>
      <c r="P9" t="s" s="34">
        <v>1597</v>
      </c>
      <c r="Q9" s="16"/>
      <c r="R9" s="16"/>
      <c r="S9" s="16"/>
      <c r="T9" s="16"/>
      <c r="U9" s="16"/>
      <c r="V9" s="16"/>
      <c r="W9" s="16"/>
      <c r="X9" s="55"/>
    </row>
    <row r="10" ht="18" customHeight="1">
      <c r="A10" t="s" s="67">
        <f>"E "&amp;B10</f>
        <v>2463</v>
      </c>
      <c r="B10" s="51">
        <v>7</v>
      </c>
      <c r="C10" s="60">
        <v>0</v>
      </c>
      <c r="D10" s="60">
        <v>0</v>
      </c>
      <c r="E10" s="32"/>
      <c r="F10" t="s" s="31">
        <v>2464</v>
      </c>
      <c r="G10" t="s" s="31">
        <v>2464</v>
      </c>
      <c r="H10" t="s" s="30">
        <v>2465</v>
      </c>
      <c r="I10" s="32"/>
      <c r="J10" t="s" s="30">
        <v>2466</v>
      </c>
      <c r="K10" s="32"/>
      <c r="L10" s="32"/>
      <c r="M10" s="32"/>
      <c r="N10" s="32"/>
      <c r="O10" s="32"/>
      <c r="P10" s="32"/>
      <c r="Q10" s="32"/>
      <c r="R10" s="32"/>
      <c r="S10" s="32"/>
      <c r="T10" s="32"/>
      <c r="U10" s="32"/>
      <c r="V10" s="32"/>
      <c r="W10" s="32"/>
      <c r="X10" s="39"/>
    </row>
    <row r="11" ht="18" customHeight="1">
      <c r="A11" t="s" s="67">
        <f>"E "&amp;B11</f>
        <v>2467</v>
      </c>
      <c r="B11" s="53">
        <v>8</v>
      </c>
      <c r="C11" s="58">
        <v>0</v>
      </c>
      <c r="D11" s="58">
        <v>0</v>
      </c>
      <c r="E11" s="16"/>
      <c r="F11" t="s" s="35">
        <v>2468</v>
      </c>
      <c r="G11" t="s" s="35">
        <v>2469</v>
      </c>
      <c r="H11" t="s" s="34">
        <v>2470</v>
      </c>
      <c r="I11" t="s" s="34">
        <v>2471</v>
      </c>
      <c r="J11" t="s" s="34">
        <v>2472</v>
      </c>
      <c r="K11" t="s" s="34">
        <v>2473</v>
      </c>
      <c r="L11" t="s" s="34">
        <v>2474</v>
      </c>
      <c r="M11" s="16"/>
      <c r="N11" s="16"/>
      <c r="O11" t="s" s="34">
        <v>2462</v>
      </c>
      <c r="P11" t="s" s="34">
        <v>1597</v>
      </c>
      <c r="Q11" s="16"/>
      <c r="R11" s="16"/>
      <c r="S11" s="16"/>
      <c r="T11" s="16"/>
      <c r="U11" s="16"/>
      <c r="V11" s="16"/>
      <c r="W11" s="16"/>
      <c r="X11" s="55"/>
    </row>
    <row r="12" ht="18" customHeight="1">
      <c r="A12" t="s" s="67">
        <f>"E "&amp;B12</f>
        <v>2475</v>
      </c>
      <c r="B12" s="51">
        <v>9</v>
      </c>
      <c r="C12" s="60">
        <v>0</v>
      </c>
      <c r="D12" s="60">
        <v>0</v>
      </c>
      <c r="E12" s="32"/>
      <c r="F12" t="s" s="31">
        <v>2476</v>
      </c>
      <c r="G12" t="s" s="31">
        <v>2477</v>
      </c>
      <c r="H12" t="s" s="30">
        <v>2478</v>
      </c>
      <c r="I12" s="32"/>
      <c r="J12" t="s" s="30">
        <v>2479</v>
      </c>
      <c r="K12" s="32"/>
      <c r="L12" s="32"/>
      <c r="M12" s="32"/>
      <c r="N12" s="32"/>
      <c r="O12" s="32"/>
      <c r="P12" s="32"/>
      <c r="Q12" s="32"/>
      <c r="R12" s="32"/>
      <c r="S12" s="79"/>
      <c r="T12" s="79"/>
      <c r="U12" s="30"/>
      <c r="V12" s="32"/>
      <c r="W12" s="32"/>
      <c r="X12" s="39"/>
    </row>
    <row r="13" ht="18" customHeight="1">
      <c r="A13" t="s" s="67">
        <f>"E "&amp;B13</f>
        <v>2480</v>
      </c>
      <c r="B13" s="53">
        <v>10</v>
      </c>
      <c r="C13" s="58">
        <v>0</v>
      </c>
      <c r="D13" s="58">
        <v>0</v>
      </c>
      <c r="E13" s="16"/>
      <c r="F13" t="s" s="35">
        <v>2481</v>
      </c>
      <c r="G13" t="s" s="35">
        <v>2481</v>
      </c>
      <c r="H13" t="s" s="34">
        <v>2482</v>
      </c>
      <c r="I13" s="16"/>
      <c r="J13" t="s" s="34">
        <v>2483</v>
      </c>
      <c r="K13" s="16"/>
      <c r="L13" s="16"/>
      <c r="M13" s="16"/>
      <c r="N13" s="16"/>
      <c r="O13" s="16"/>
      <c r="P13" s="16"/>
      <c r="Q13" s="16"/>
      <c r="R13" s="16"/>
      <c r="S13" s="81"/>
      <c r="T13" s="81"/>
      <c r="U13" s="34"/>
      <c r="V13" s="16"/>
      <c r="W13" s="16"/>
      <c r="X13" s="55"/>
    </row>
    <row r="14" ht="18" customHeight="1">
      <c r="A14" t="s" s="67">
        <f>"E "&amp;B14</f>
        <v>2484</v>
      </c>
      <c r="B14" s="51">
        <v>11</v>
      </c>
      <c r="C14" s="60">
        <v>0</v>
      </c>
      <c r="D14" s="60">
        <v>0</v>
      </c>
      <c r="E14" s="32"/>
      <c r="F14" t="s" s="31">
        <v>2485</v>
      </c>
      <c r="G14" t="s" s="31">
        <v>2486</v>
      </c>
      <c r="H14" t="s" s="30">
        <v>2487</v>
      </c>
      <c r="I14" t="s" s="30">
        <v>2488</v>
      </c>
      <c r="J14" t="s" s="30">
        <v>2489</v>
      </c>
      <c r="K14" t="s" s="30">
        <v>2490</v>
      </c>
      <c r="L14" s="79"/>
      <c r="M14" s="32"/>
      <c r="N14" s="32"/>
      <c r="O14" s="32"/>
      <c r="P14" t="s" s="30">
        <v>2491</v>
      </c>
      <c r="Q14" s="32"/>
      <c r="R14" s="32"/>
      <c r="S14" s="32"/>
      <c r="T14" s="32"/>
      <c r="U14" s="32"/>
      <c r="V14" s="32"/>
      <c r="W14" s="32"/>
      <c r="X14" s="39"/>
    </row>
    <row r="15" ht="88" customHeight="1">
      <c r="A15" t="s" s="67">
        <f>"E "&amp;B15</f>
        <v>2492</v>
      </c>
      <c r="B15" s="53">
        <v>12</v>
      </c>
      <c r="C15" s="58">
        <v>0</v>
      </c>
      <c r="D15" s="58">
        <v>0</v>
      </c>
      <c r="E15" s="16"/>
      <c r="F15" t="s" s="35">
        <v>2493</v>
      </c>
      <c r="G15" t="s" s="35">
        <v>2494</v>
      </c>
      <c r="H15" t="s" s="34">
        <v>2495</v>
      </c>
      <c r="I15" t="s" s="34">
        <v>2496</v>
      </c>
      <c r="J15" t="s" s="34">
        <v>2497</v>
      </c>
      <c r="K15" t="s" s="34">
        <v>2498</v>
      </c>
      <c r="L15" t="s" s="34">
        <v>2499</v>
      </c>
      <c r="M15" s="16"/>
      <c r="N15" s="16"/>
      <c r="O15" s="16"/>
      <c r="P15" t="s" s="34">
        <v>2500</v>
      </c>
      <c r="Q15" t="s" s="34">
        <v>2501</v>
      </c>
      <c r="R15" s="16"/>
      <c r="S15" s="16"/>
      <c r="T15" s="16"/>
      <c r="U15" s="16"/>
      <c r="V15" s="16"/>
      <c r="W15" s="16"/>
      <c r="X15" s="55"/>
    </row>
    <row r="16" ht="48" customHeight="1">
      <c r="A16" t="s" s="67">
        <f>"E "&amp;B16</f>
        <v>2502</v>
      </c>
      <c r="B16" s="51">
        <v>13</v>
      </c>
      <c r="C16" s="60">
        <v>0</v>
      </c>
      <c r="D16" s="60">
        <v>0</v>
      </c>
      <c r="E16" s="32"/>
      <c r="F16" t="s" s="31">
        <v>2503</v>
      </c>
      <c r="G16" t="s" s="31">
        <v>2504</v>
      </c>
      <c r="H16" t="s" s="30">
        <v>2505</v>
      </c>
      <c r="I16" t="s" s="30">
        <v>2506</v>
      </c>
      <c r="J16" t="s" s="30">
        <v>2507</v>
      </c>
      <c r="K16" t="s" s="30">
        <v>2508</v>
      </c>
      <c r="L16" t="s" s="30">
        <v>2509</v>
      </c>
      <c r="M16" s="32"/>
      <c r="N16" s="32"/>
      <c r="O16" s="32"/>
      <c r="P16" t="s" s="30">
        <v>2510</v>
      </c>
      <c r="Q16" t="s" s="30">
        <v>2511</v>
      </c>
      <c r="R16" s="32"/>
      <c r="S16" s="32"/>
      <c r="T16" s="32"/>
      <c r="U16" s="32"/>
      <c r="V16" s="32"/>
      <c r="W16" s="32"/>
      <c r="X16" s="39"/>
    </row>
    <row r="17" ht="238" customHeight="1">
      <c r="A17" t="s" s="67">
        <f>"E "&amp;B17</f>
        <v>2512</v>
      </c>
      <c r="B17" s="53">
        <v>14</v>
      </c>
      <c r="C17" s="58">
        <v>0</v>
      </c>
      <c r="D17" s="58">
        <v>0</v>
      </c>
      <c r="E17" s="16"/>
      <c r="F17" t="s" s="35">
        <v>2513</v>
      </c>
      <c r="G17" t="s" s="35">
        <v>2514</v>
      </c>
      <c r="H17" t="s" s="34">
        <v>2515</v>
      </c>
      <c r="I17" t="s" s="34">
        <v>2516</v>
      </c>
      <c r="J17" t="s" s="34">
        <v>2517</v>
      </c>
      <c r="K17" t="s" s="34">
        <v>2518</v>
      </c>
      <c r="L17" t="s" s="34">
        <v>2509</v>
      </c>
      <c r="M17" s="16"/>
      <c r="N17" s="16"/>
      <c r="O17" t="s" s="34">
        <v>2519</v>
      </c>
      <c r="P17" t="s" s="34">
        <v>2520</v>
      </c>
      <c r="Q17" t="s" s="34">
        <v>2521</v>
      </c>
      <c r="R17" s="16"/>
      <c r="S17" s="16"/>
      <c r="T17" s="16"/>
      <c r="U17" s="16"/>
      <c r="V17" s="16"/>
      <c r="W17" s="16"/>
      <c r="X17" s="55"/>
    </row>
    <row r="18" ht="28" customHeight="1">
      <c r="A18" t="s" s="67">
        <f>"E "&amp;B18</f>
        <v>2522</v>
      </c>
      <c r="B18" s="51">
        <v>15</v>
      </c>
      <c r="C18" s="60">
        <v>0</v>
      </c>
      <c r="D18" s="60">
        <v>0</v>
      </c>
      <c r="E18" s="32"/>
      <c r="F18" t="s" s="31">
        <v>2523</v>
      </c>
      <c r="G18" t="s" s="31">
        <v>2524</v>
      </c>
      <c r="H18" t="s" s="30">
        <v>2525</v>
      </c>
      <c r="I18" t="s" s="30">
        <v>2526</v>
      </c>
      <c r="J18" t="s" s="30">
        <v>2489</v>
      </c>
      <c r="K18" t="s" s="30">
        <v>2490</v>
      </c>
      <c r="L18" s="79"/>
      <c r="M18" s="32"/>
      <c r="N18" s="32"/>
      <c r="O18" s="32"/>
      <c r="P18" t="s" s="30">
        <v>2527</v>
      </c>
      <c r="Q18" s="32"/>
      <c r="R18" s="32"/>
      <c r="S18" s="32"/>
      <c r="T18" s="32"/>
      <c r="U18" s="32"/>
      <c r="V18" s="32"/>
      <c r="W18" s="32"/>
      <c r="X18" s="39"/>
    </row>
    <row r="19" ht="28" customHeight="1">
      <c r="A19" t="s" s="67">
        <f>"E "&amp;B19</f>
        <v>2528</v>
      </c>
      <c r="B19" s="53">
        <v>16</v>
      </c>
      <c r="C19" s="58">
        <v>0</v>
      </c>
      <c r="D19" s="58">
        <v>0</v>
      </c>
      <c r="E19" s="16"/>
      <c r="F19" t="s" s="35">
        <v>2529</v>
      </c>
      <c r="G19" t="s" s="35">
        <v>2530</v>
      </c>
      <c r="H19" t="s" s="34">
        <v>2531</v>
      </c>
      <c r="I19" t="s" s="34">
        <v>2532</v>
      </c>
      <c r="J19" t="s" s="34">
        <v>2533</v>
      </c>
      <c r="K19" t="s" s="34">
        <v>2534</v>
      </c>
      <c r="L19" t="s" s="34">
        <v>2535</v>
      </c>
      <c r="M19" s="16"/>
      <c r="N19" s="16"/>
      <c r="O19" s="16"/>
      <c r="P19" t="s" s="34">
        <v>2536</v>
      </c>
      <c r="Q19" s="16"/>
      <c r="R19" s="16"/>
      <c r="S19" s="16"/>
      <c r="T19" s="16"/>
      <c r="U19" s="16"/>
      <c r="V19" s="16"/>
      <c r="W19" s="16"/>
      <c r="X19" s="55"/>
    </row>
    <row r="20" ht="28" customHeight="1">
      <c r="A20" t="s" s="67">
        <f>"E "&amp;B20</f>
        <v>2537</v>
      </c>
      <c r="B20" s="51">
        <v>17</v>
      </c>
      <c r="C20" s="60">
        <v>0</v>
      </c>
      <c r="D20" s="60">
        <v>0</v>
      </c>
      <c r="E20" s="32"/>
      <c r="F20" t="s" s="31">
        <v>2538</v>
      </c>
      <c r="G20" t="s" s="31">
        <v>2538</v>
      </c>
      <c r="H20" t="s" s="30">
        <v>2539</v>
      </c>
      <c r="I20" t="s" s="30">
        <v>2540</v>
      </c>
      <c r="J20" t="s" s="30">
        <v>2541</v>
      </c>
      <c r="K20" t="s" s="30">
        <v>2542</v>
      </c>
      <c r="L20" s="79"/>
      <c r="M20" s="32"/>
      <c r="N20" s="32"/>
      <c r="O20" s="32"/>
      <c r="P20" t="s" s="30">
        <v>2543</v>
      </c>
      <c r="Q20" s="32"/>
      <c r="R20" s="32"/>
      <c r="S20" s="32"/>
      <c r="T20" s="32"/>
      <c r="U20" s="32"/>
      <c r="V20" s="32"/>
      <c r="W20" s="32"/>
      <c r="X20" s="39"/>
    </row>
    <row r="21" ht="18" customHeight="1">
      <c r="A21" t="s" s="67">
        <f>"E "&amp;B21</f>
        <v>2544</v>
      </c>
      <c r="B21" s="53">
        <v>18</v>
      </c>
      <c r="C21" s="58">
        <v>0</v>
      </c>
      <c r="D21" s="58">
        <v>0</v>
      </c>
      <c r="E21" s="16"/>
      <c r="F21" t="s" s="35">
        <v>2545</v>
      </c>
      <c r="G21" t="s" s="35">
        <v>2545</v>
      </c>
      <c r="H21" t="s" s="34">
        <v>2546</v>
      </c>
      <c r="I21" s="16"/>
      <c r="J21" t="s" s="34">
        <v>2547</v>
      </c>
      <c r="K21" s="16"/>
      <c r="L21" s="16"/>
      <c r="M21" s="16"/>
      <c r="N21" s="16"/>
      <c r="O21" s="16"/>
      <c r="P21" s="16"/>
      <c r="Q21" s="16"/>
      <c r="R21" s="16"/>
      <c r="S21" s="16"/>
      <c r="T21" s="16"/>
      <c r="U21" s="16"/>
      <c r="V21" s="16"/>
      <c r="W21" s="16"/>
      <c r="X21" s="55"/>
    </row>
    <row r="22" ht="188" customHeight="1">
      <c r="A22" t="s" s="67">
        <f>"E "&amp;B22</f>
        <v>2548</v>
      </c>
      <c r="B22" s="51">
        <v>19</v>
      </c>
      <c r="C22" s="60">
        <v>0</v>
      </c>
      <c r="D22" s="60">
        <v>0</v>
      </c>
      <c r="E22" s="32"/>
      <c r="F22" t="s" s="31">
        <v>2549</v>
      </c>
      <c r="G22" t="s" s="31">
        <v>2550</v>
      </c>
      <c r="H22" t="s" s="30">
        <v>2551</v>
      </c>
      <c r="I22" t="s" s="30">
        <v>2552</v>
      </c>
      <c r="J22" t="s" s="30">
        <v>2553</v>
      </c>
      <c r="K22" t="s" s="30">
        <v>2554</v>
      </c>
      <c r="L22" s="79"/>
      <c r="M22" s="32"/>
      <c r="N22" s="32"/>
      <c r="O22" t="s" s="30">
        <v>2555</v>
      </c>
      <c r="P22" t="s" s="30">
        <v>2556</v>
      </c>
      <c r="Q22" t="s" s="30">
        <v>2557</v>
      </c>
      <c r="R22" s="32"/>
      <c r="S22" s="32"/>
      <c r="T22" s="32"/>
      <c r="U22" s="32"/>
      <c r="V22" s="32"/>
      <c r="W22" s="32"/>
      <c r="X22" s="39"/>
    </row>
    <row r="23" ht="28" customHeight="1">
      <c r="A23" t="s" s="65">
        <f>"E "&amp;B23</f>
        <v>2558</v>
      </c>
      <c r="B23" s="53">
        <v>20</v>
      </c>
      <c r="C23" s="58">
        <v>0</v>
      </c>
      <c r="D23" s="58">
        <v>0</v>
      </c>
      <c r="E23" s="16"/>
      <c r="F23" t="s" s="35">
        <v>2559</v>
      </c>
      <c r="G23" t="s" s="35">
        <v>2559</v>
      </c>
      <c r="H23" t="s" s="34">
        <v>2560</v>
      </c>
      <c r="I23" t="s" s="34">
        <v>2561</v>
      </c>
      <c r="J23" t="s" s="34">
        <v>2562</v>
      </c>
      <c r="K23" t="s" s="34">
        <v>2563</v>
      </c>
      <c r="L23" s="81"/>
      <c r="M23" s="16"/>
      <c r="N23" s="16"/>
      <c r="O23" s="16"/>
      <c r="P23" t="s" s="34">
        <v>2564</v>
      </c>
      <c r="Q23" t="s" s="34">
        <v>2565</v>
      </c>
      <c r="R23" s="16"/>
      <c r="S23" s="16"/>
      <c r="T23" s="16"/>
      <c r="U23" s="16"/>
      <c r="V23" s="16"/>
      <c r="W23" s="16"/>
      <c r="X23" s="55"/>
    </row>
    <row r="24" ht="18" customHeight="1">
      <c r="A24" t="s" s="20">
        <f>"E "&amp;B24</f>
        <v>2566</v>
      </c>
      <c r="B24" s="51">
        <v>21</v>
      </c>
      <c r="C24" s="60">
        <v>0</v>
      </c>
      <c r="D24" s="60">
        <v>0</v>
      </c>
      <c r="E24" s="32"/>
      <c r="F24" t="s" s="31">
        <v>2567</v>
      </c>
      <c r="G24" t="s" s="31">
        <v>2568</v>
      </c>
      <c r="H24" t="s" s="30">
        <v>2569</v>
      </c>
      <c r="I24" s="32"/>
      <c r="J24" s="32"/>
      <c r="K24" s="32"/>
      <c r="L24" s="32"/>
      <c r="M24" s="32"/>
      <c r="N24" s="32"/>
      <c r="O24" s="32"/>
      <c r="P24" s="32"/>
      <c r="Q24" s="32"/>
      <c r="R24" s="79"/>
      <c r="S24" s="32"/>
      <c r="T24" s="79"/>
      <c r="U24" s="30"/>
      <c r="V24" s="32"/>
      <c r="W24" s="32"/>
      <c r="X24" s="39"/>
    </row>
    <row r="25" ht="28" customHeight="1">
      <c r="A25" t="s" s="20">
        <f>"E "&amp;B25</f>
        <v>2570</v>
      </c>
      <c r="B25" s="53">
        <v>22</v>
      </c>
      <c r="C25" s="58">
        <v>0</v>
      </c>
      <c r="D25" s="58">
        <v>0</v>
      </c>
      <c r="E25" s="16"/>
      <c r="F25" t="s" s="35">
        <v>2571</v>
      </c>
      <c r="G25" t="s" s="35">
        <v>2572</v>
      </c>
      <c r="H25" t="s" s="34">
        <v>2573</v>
      </c>
      <c r="I25" t="s" s="34">
        <v>2574</v>
      </c>
      <c r="J25" t="s" s="34">
        <v>2575</v>
      </c>
      <c r="K25" t="s" s="34">
        <v>2576</v>
      </c>
      <c r="L25" s="16"/>
      <c r="M25" s="16"/>
      <c r="N25" s="16"/>
      <c r="O25" s="16"/>
      <c r="P25" t="s" s="34">
        <v>2577</v>
      </c>
      <c r="Q25" s="16"/>
      <c r="R25" s="16"/>
      <c r="S25" s="16"/>
      <c r="T25" s="16"/>
      <c r="U25" s="16"/>
      <c r="V25" s="16"/>
      <c r="W25" s="16"/>
      <c r="X25" s="55"/>
    </row>
    <row r="26" ht="58" customHeight="1">
      <c r="A26" t="s" s="20">
        <f>"E "&amp;B26</f>
        <v>2578</v>
      </c>
      <c r="B26" s="51">
        <v>23</v>
      </c>
      <c r="C26" s="60">
        <v>0</v>
      </c>
      <c r="D26" s="60">
        <v>0</v>
      </c>
      <c r="E26" s="32"/>
      <c r="F26" t="s" s="31">
        <v>2579</v>
      </c>
      <c r="G26" t="s" s="31">
        <v>2580</v>
      </c>
      <c r="H26" t="s" s="30">
        <v>2581</v>
      </c>
      <c r="I26" t="s" s="30">
        <v>2582</v>
      </c>
      <c r="J26" t="s" s="30">
        <v>2583</v>
      </c>
      <c r="K26" t="s" s="30">
        <v>2584</v>
      </c>
      <c r="L26" t="s" s="30">
        <v>2585</v>
      </c>
      <c r="M26" s="32"/>
      <c r="N26" s="32"/>
      <c r="O26" t="s" s="30">
        <v>2586</v>
      </c>
      <c r="P26" t="s" s="30">
        <v>2587</v>
      </c>
      <c r="Q26" t="s" s="30">
        <v>2588</v>
      </c>
      <c r="R26" s="32"/>
      <c r="S26" s="32"/>
      <c r="T26" s="32"/>
      <c r="U26" s="32"/>
      <c r="V26" s="32"/>
      <c r="W26" s="32"/>
      <c r="X26" s="39"/>
    </row>
    <row r="27" ht="38" customHeight="1">
      <c r="A27" t="s" s="20">
        <f>"E "&amp;B27</f>
        <v>2589</v>
      </c>
      <c r="B27" s="53">
        <v>24</v>
      </c>
      <c r="C27" s="58">
        <v>0</v>
      </c>
      <c r="D27" s="58">
        <v>0</v>
      </c>
      <c r="E27" s="16"/>
      <c r="F27" t="s" s="35">
        <v>2590</v>
      </c>
      <c r="G27" t="s" s="35">
        <v>2591</v>
      </c>
      <c r="H27" t="s" s="34">
        <v>2495</v>
      </c>
      <c r="I27" t="s" s="34">
        <v>2592</v>
      </c>
      <c r="J27" t="s" s="34">
        <v>2593</v>
      </c>
      <c r="K27" t="s" s="34">
        <v>2594</v>
      </c>
      <c r="L27" s="81"/>
      <c r="M27" s="16"/>
      <c r="N27" s="16"/>
      <c r="O27" s="16"/>
      <c r="P27" t="s" s="34">
        <v>2577</v>
      </c>
      <c r="Q27" s="16"/>
      <c r="R27" s="16"/>
      <c r="S27" s="16"/>
      <c r="T27" s="16"/>
      <c r="U27" s="16"/>
      <c r="V27" s="16"/>
      <c r="W27" s="16"/>
      <c r="X27" s="55"/>
    </row>
    <row r="28" ht="38" customHeight="1">
      <c r="A28" t="s" s="20">
        <f>"E "&amp;B28</f>
        <v>2595</v>
      </c>
      <c r="B28" s="51">
        <v>25</v>
      </c>
      <c r="C28" s="60">
        <v>0</v>
      </c>
      <c r="D28" s="60">
        <v>0</v>
      </c>
      <c r="E28" s="32"/>
      <c r="F28" t="s" s="31">
        <v>2596</v>
      </c>
      <c r="G28" s="31"/>
      <c r="H28" t="s" s="30">
        <v>2597</v>
      </c>
      <c r="I28" t="s" s="30">
        <v>2598</v>
      </c>
      <c r="J28" t="s" s="30">
        <v>2599</v>
      </c>
      <c r="K28" t="s" s="30">
        <v>2600</v>
      </c>
      <c r="L28" s="79"/>
      <c r="M28" s="32"/>
      <c r="N28" s="32"/>
      <c r="O28" t="s" s="30">
        <v>2601</v>
      </c>
      <c r="P28" t="s" s="30">
        <v>2602</v>
      </c>
      <c r="Q28" t="s" s="30">
        <v>2603</v>
      </c>
      <c r="R28" s="32"/>
      <c r="S28" s="32"/>
      <c r="T28" s="32"/>
      <c r="U28" s="32"/>
      <c r="V28" s="32"/>
      <c r="W28" s="32"/>
      <c r="X28" s="39"/>
    </row>
    <row r="29" ht="28" customHeight="1">
      <c r="A29" t="s" s="20">
        <f>"E "&amp;B29</f>
        <v>2604</v>
      </c>
      <c r="B29" s="53">
        <v>26</v>
      </c>
      <c r="C29" s="58">
        <v>0</v>
      </c>
      <c r="D29" s="58">
        <v>0</v>
      </c>
      <c r="E29" s="16"/>
      <c r="F29" t="s" s="35">
        <v>2605</v>
      </c>
      <c r="G29" t="s" s="35">
        <v>2606</v>
      </c>
      <c r="H29" t="s" s="34">
        <v>2607</v>
      </c>
      <c r="I29" t="s" s="34">
        <v>2608</v>
      </c>
      <c r="J29" t="s" s="34">
        <v>2609</v>
      </c>
      <c r="K29" t="s" s="34">
        <v>2610</v>
      </c>
      <c r="L29" s="16"/>
      <c r="M29" s="16"/>
      <c r="N29" s="16"/>
      <c r="O29" s="16"/>
      <c r="P29" t="s" s="34">
        <v>2611</v>
      </c>
      <c r="Q29" t="s" s="34">
        <v>2612</v>
      </c>
      <c r="R29" s="81"/>
      <c r="S29" s="16"/>
      <c r="T29" s="81"/>
      <c r="U29" s="34"/>
      <c r="V29" s="16"/>
      <c r="W29" s="16"/>
      <c r="X29" s="55"/>
    </row>
    <row r="30" ht="58" customHeight="1">
      <c r="A30" t="s" s="20">
        <f>"E "&amp;B30</f>
        <v>2613</v>
      </c>
      <c r="B30" s="51">
        <v>27</v>
      </c>
      <c r="C30" s="60">
        <v>0</v>
      </c>
      <c r="D30" s="60">
        <v>0</v>
      </c>
      <c r="E30" s="32"/>
      <c r="F30" t="s" s="31">
        <v>2614</v>
      </c>
      <c r="G30" t="s" s="31">
        <v>2615</v>
      </c>
      <c r="H30" t="s" s="30">
        <v>2616</v>
      </c>
      <c r="I30" t="s" s="30">
        <v>2617</v>
      </c>
      <c r="J30" t="s" s="30">
        <v>2618</v>
      </c>
      <c r="K30" t="s" s="30">
        <v>2619</v>
      </c>
      <c r="L30" s="32"/>
      <c r="M30" s="32"/>
      <c r="N30" s="32"/>
      <c r="O30" t="s" s="30">
        <v>2620</v>
      </c>
      <c r="P30" t="s" s="30">
        <v>2621</v>
      </c>
      <c r="Q30" t="s" s="30">
        <v>2622</v>
      </c>
      <c r="R30" s="79"/>
      <c r="S30" s="32"/>
      <c r="T30" s="79"/>
      <c r="U30" s="30"/>
      <c r="V30" s="32"/>
      <c r="W30" s="32"/>
      <c r="X30" s="39"/>
    </row>
    <row r="31" ht="28" customHeight="1">
      <c r="A31" t="s" s="20">
        <f>"E "&amp;B31</f>
        <v>2623</v>
      </c>
      <c r="B31" s="53">
        <v>28</v>
      </c>
      <c r="C31" s="58">
        <v>0</v>
      </c>
      <c r="D31" s="58">
        <v>0</v>
      </c>
      <c r="E31" s="16"/>
      <c r="F31" t="s" s="35">
        <v>2624</v>
      </c>
      <c r="G31" t="s" s="35">
        <v>2625</v>
      </c>
      <c r="H31" t="s" s="34">
        <v>2626</v>
      </c>
      <c r="I31" t="s" s="34">
        <v>2627</v>
      </c>
      <c r="J31" t="s" s="34">
        <v>301</v>
      </c>
      <c r="K31" s="16"/>
      <c r="L31" s="16"/>
      <c r="M31" s="16"/>
      <c r="N31" s="16"/>
      <c r="O31" t="s" s="34">
        <v>301</v>
      </c>
      <c r="P31" t="s" s="34">
        <v>2628</v>
      </c>
      <c r="Q31" t="s" s="34">
        <v>2629</v>
      </c>
      <c r="R31" s="81"/>
      <c r="S31" s="16"/>
      <c r="T31" s="81"/>
      <c r="U31" s="34"/>
      <c r="V31" s="16"/>
      <c r="W31" s="16"/>
      <c r="X31" s="55"/>
    </row>
    <row r="32" ht="38" customHeight="1">
      <c r="A32" t="s" s="20">
        <f>"E "&amp;B32</f>
        <v>2630</v>
      </c>
      <c r="B32" s="51">
        <v>29</v>
      </c>
      <c r="C32" s="60">
        <v>0</v>
      </c>
      <c r="D32" s="60">
        <v>0</v>
      </c>
      <c r="E32" s="32"/>
      <c r="F32" t="s" s="31">
        <v>2631</v>
      </c>
      <c r="G32" t="s" s="31">
        <v>2632</v>
      </c>
      <c r="H32" t="s" s="30">
        <v>2633</v>
      </c>
      <c r="I32" t="s" s="30">
        <v>2634</v>
      </c>
      <c r="J32" t="s" s="30">
        <v>2479</v>
      </c>
      <c r="K32" t="s" s="30">
        <v>2635</v>
      </c>
      <c r="L32" t="s" s="30">
        <v>2636</v>
      </c>
      <c r="M32" s="32"/>
      <c r="N32" s="32"/>
      <c r="O32" t="s" s="30">
        <v>301</v>
      </c>
      <c r="P32" t="s" s="30">
        <v>2637</v>
      </c>
      <c r="Q32" t="s" s="30">
        <v>2638</v>
      </c>
      <c r="R32" s="79"/>
      <c r="S32" s="32"/>
      <c r="T32" s="79"/>
      <c r="U32" s="30"/>
      <c r="V32" s="32"/>
      <c r="W32" s="32"/>
      <c r="X32" s="39"/>
    </row>
    <row r="33" ht="28" customHeight="1">
      <c r="A33" t="s" s="20">
        <f>"E "&amp;B33</f>
        <v>2639</v>
      </c>
      <c r="B33" s="53">
        <v>30</v>
      </c>
      <c r="C33" s="58">
        <v>0</v>
      </c>
      <c r="D33" s="58">
        <v>0</v>
      </c>
      <c r="E33" s="16"/>
      <c r="F33" t="s" s="35">
        <v>2640</v>
      </c>
      <c r="G33" t="s" s="35">
        <v>2640</v>
      </c>
      <c r="H33" s="16"/>
      <c r="I33" t="s" s="34">
        <v>2641</v>
      </c>
      <c r="J33" s="16"/>
      <c r="K33" t="s" s="34">
        <v>2642</v>
      </c>
      <c r="L33" s="81"/>
      <c r="M33" s="16"/>
      <c r="N33" s="16"/>
      <c r="O33" t="s" s="34">
        <v>2643</v>
      </c>
      <c r="P33" s="16"/>
      <c r="Q33" s="16"/>
      <c r="R33" s="16"/>
      <c r="S33" s="16"/>
      <c r="T33" s="16"/>
      <c r="U33" s="16"/>
      <c r="V33" s="16"/>
      <c r="W33" s="16"/>
      <c r="X33" s="55"/>
    </row>
    <row r="34" ht="18" customHeight="1">
      <c r="A34" t="s" s="20">
        <f>"E "&amp;B34</f>
        <v>2644</v>
      </c>
      <c r="B34" s="51">
        <v>31</v>
      </c>
      <c r="C34" s="60">
        <v>0</v>
      </c>
      <c r="D34" s="60">
        <v>0</v>
      </c>
      <c r="E34" s="32"/>
      <c r="F34" t="s" s="31">
        <v>2645</v>
      </c>
      <c r="G34" t="s" s="31">
        <v>2645</v>
      </c>
      <c r="H34" t="s" s="30">
        <v>2646</v>
      </c>
      <c r="I34" s="32"/>
      <c r="J34" t="s" s="30">
        <v>456</v>
      </c>
      <c r="K34" s="32"/>
      <c r="L34" s="32"/>
      <c r="M34" s="32"/>
      <c r="N34" s="32"/>
      <c r="O34" s="32"/>
      <c r="P34" s="32"/>
      <c r="Q34" s="32"/>
      <c r="R34" s="79"/>
      <c r="S34" s="32"/>
      <c r="T34" s="79"/>
      <c r="U34" s="30"/>
      <c r="V34" s="32"/>
      <c r="W34" s="32"/>
      <c r="X34" s="39"/>
    </row>
    <row r="35" ht="38" customHeight="1">
      <c r="A35" t="s" s="20">
        <f>"E "&amp;B35</f>
        <v>2647</v>
      </c>
      <c r="B35" s="53">
        <v>32</v>
      </c>
      <c r="C35" s="58">
        <v>0</v>
      </c>
      <c r="D35" s="58">
        <v>0</v>
      </c>
      <c r="E35" s="16"/>
      <c r="F35" t="s" s="35">
        <v>2648</v>
      </c>
      <c r="G35" t="s" s="35">
        <v>2649</v>
      </c>
      <c r="H35" t="s" s="34">
        <v>2650</v>
      </c>
      <c r="I35" t="s" s="34">
        <v>2651</v>
      </c>
      <c r="J35" t="s" s="34">
        <v>2652</v>
      </c>
      <c r="K35" s="16"/>
      <c r="L35" s="16"/>
      <c r="M35" s="16"/>
      <c r="N35" s="16"/>
      <c r="O35" t="s" s="34">
        <v>301</v>
      </c>
      <c r="P35" t="s" s="34">
        <v>2653</v>
      </c>
      <c r="Q35" t="s" s="34">
        <v>2654</v>
      </c>
      <c r="R35" s="81"/>
      <c r="S35" s="16"/>
      <c r="T35" s="81"/>
      <c r="U35" s="34"/>
      <c r="V35" s="16"/>
      <c r="W35" s="16"/>
      <c r="X35" s="55"/>
    </row>
    <row r="36" ht="28" customHeight="1">
      <c r="A36" t="s" s="20">
        <f>"E "&amp;B36</f>
        <v>2655</v>
      </c>
      <c r="B36" s="51">
        <v>33</v>
      </c>
      <c r="C36" s="60">
        <v>0</v>
      </c>
      <c r="D36" s="60">
        <v>0</v>
      </c>
      <c r="E36" s="32"/>
      <c r="F36" t="s" s="31">
        <v>2656</v>
      </c>
      <c r="G36" t="s" s="31">
        <v>2657</v>
      </c>
      <c r="H36" t="s" s="30">
        <v>2658</v>
      </c>
      <c r="I36" t="s" s="30">
        <v>2659</v>
      </c>
      <c r="J36" t="s" s="30">
        <v>2660</v>
      </c>
      <c r="K36" t="s" s="30">
        <v>2661</v>
      </c>
      <c r="L36" t="s" s="30">
        <v>2662</v>
      </c>
      <c r="M36" s="32"/>
      <c r="N36" s="32"/>
      <c r="O36" t="s" s="30">
        <v>2663</v>
      </c>
      <c r="P36" t="s" s="30">
        <v>2664</v>
      </c>
      <c r="Q36" s="32"/>
      <c r="R36" s="79"/>
      <c r="S36" s="32"/>
      <c r="T36" s="79"/>
      <c r="U36" s="30"/>
      <c r="V36" s="32"/>
      <c r="W36" s="32"/>
      <c r="X36" s="39"/>
    </row>
    <row r="37" ht="18" customHeight="1">
      <c r="A37" t="s" s="20">
        <f>"E "&amp;B37</f>
        <v>2665</v>
      </c>
      <c r="B37" s="53">
        <v>34</v>
      </c>
      <c r="C37" s="58">
        <v>0</v>
      </c>
      <c r="D37" s="58">
        <v>0</v>
      </c>
      <c r="E37" s="80"/>
      <c r="F37" t="s" s="35">
        <v>2666</v>
      </c>
      <c r="G37" t="s" s="35">
        <v>2666</v>
      </c>
      <c r="H37" t="s" s="34">
        <v>2667</v>
      </c>
      <c r="I37" s="16"/>
      <c r="J37" t="s" s="34">
        <v>2668</v>
      </c>
      <c r="K37" s="80"/>
      <c r="L37" s="81"/>
      <c r="M37" s="16"/>
      <c r="N37" s="16"/>
      <c r="O37" s="16"/>
      <c r="P37" s="16"/>
      <c r="Q37" s="16"/>
      <c r="R37" s="16"/>
      <c r="S37" s="16"/>
      <c r="T37" s="16"/>
      <c r="U37" s="16"/>
      <c r="V37" s="16"/>
      <c r="W37" s="16"/>
      <c r="X37" s="55"/>
    </row>
    <row r="38" ht="18" customHeight="1">
      <c r="A38" t="s" s="20">
        <f>"E "&amp;B38</f>
        <v>2669</v>
      </c>
      <c r="B38" s="51">
        <v>35</v>
      </c>
      <c r="C38" s="60">
        <v>0</v>
      </c>
      <c r="D38" s="60">
        <v>0</v>
      </c>
      <c r="E38" s="78"/>
      <c r="F38" t="s" s="31">
        <v>2670</v>
      </c>
      <c r="G38" t="s" s="31">
        <v>2671</v>
      </c>
      <c r="H38" t="s" s="30">
        <v>2672</v>
      </c>
      <c r="I38" s="78"/>
      <c r="J38" s="78"/>
      <c r="K38" s="78"/>
      <c r="L38" s="79"/>
      <c r="M38" s="32"/>
      <c r="N38" s="32"/>
      <c r="O38" s="32"/>
      <c r="P38" s="32"/>
      <c r="Q38" s="32"/>
      <c r="R38" s="32"/>
      <c r="S38" s="32"/>
      <c r="T38" s="32"/>
      <c r="U38" s="32"/>
      <c r="V38" s="32"/>
      <c r="W38" s="32"/>
      <c r="X38" s="39"/>
    </row>
    <row r="39" ht="18" customHeight="1">
      <c r="A39" t="s" s="20">
        <f>"E "&amp;B39</f>
        <v>2673</v>
      </c>
      <c r="B39" s="53">
        <v>36</v>
      </c>
      <c r="C39" s="58">
        <v>0</v>
      </c>
      <c r="D39" s="58">
        <v>0</v>
      </c>
      <c r="E39" s="16"/>
      <c r="F39" t="s" s="35">
        <v>2674</v>
      </c>
      <c r="G39" t="s" s="35">
        <v>2675</v>
      </c>
      <c r="H39" t="s" s="34">
        <v>2676</v>
      </c>
      <c r="I39" s="16"/>
      <c r="J39" s="16"/>
      <c r="K39" s="80"/>
      <c r="L39" s="81"/>
      <c r="M39" s="16"/>
      <c r="N39" s="16"/>
      <c r="O39" s="16"/>
      <c r="P39" s="16"/>
      <c r="Q39" s="16"/>
      <c r="R39" s="16"/>
      <c r="S39" s="81"/>
      <c r="T39" s="16"/>
      <c r="U39" s="34"/>
      <c r="V39" s="16"/>
      <c r="W39" s="16"/>
      <c r="X39" s="55"/>
    </row>
    <row r="40" ht="18" customHeight="1">
      <c r="A40" t="s" s="20">
        <f>"E "&amp;B40</f>
        <v>2677</v>
      </c>
      <c r="B40" s="51">
        <v>37</v>
      </c>
      <c r="C40" s="60">
        <v>0</v>
      </c>
      <c r="D40" s="60">
        <v>0</v>
      </c>
      <c r="E40" s="32"/>
      <c r="F40" t="s" s="31">
        <v>2678</v>
      </c>
      <c r="G40" t="s" s="31">
        <v>2679</v>
      </c>
      <c r="H40" t="s" s="30">
        <v>2680</v>
      </c>
      <c r="I40" s="32"/>
      <c r="J40" s="32"/>
      <c r="K40" s="78"/>
      <c r="L40" s="79"/>
      <c r="M40" s="32"/>
      <c r="N40" s="32"/>
      <c r="O40" s="32"/>
      <c r="P40" s="32"/>
      <c r="Q40" s="32"/>
      <c r="R40" s="32"/>
      <c r="S40" s="79"/>
      <c r="T40" s="32"/>
      <c r="U40" s="30"/>
      <c r="V40" s="32"/>
      <c r="W40" s="32"/>
      <c r="X40" s="39"/>
    </row>
    <row r="41" ht="48" customHeight="1">
      <c r="A41" t="s" s="20">
        <f>"E "&amp;B41</f>
        <v>2681</v>
      </c>
      <c r="B41" s="53">
        <v>38</v>
      </c>
      <c r="C41" s="58">
        <v>0</v>
      </c>
      <c r="D41" s="58">
        <v>0</v>
      </c>
      <c r="E41" s="80"/>
      <c r="F41" t="s" s="35">
        <v>2678</v>
      </c>
      <c r="G41" t="s" s="35">
        <v>2679</v>
      </c>
      <c r="H41" t="s" s="34">
        <v>2682</v>
      </c>
      <c r="I41" t="s" s="34">
        <v>2683</v>
      </c>
      <c r="J41" t="s" s="34">
        <v>2684</v>
      </c>
      <c r="K41" s="80"/>
      <c r="L41" s="81"/>
      <c r="M41" s="16"/>
      <c r="N41" s="16"/>
      <c r="O41" t="s" s="34">
        <v>2685</v>
      </c>
      <c r="P41" t="s" s="34">
        <v>2686</v>
      </c>
      <c r="Q41" t="s" s="34">
        <v>2687</v>
      </c>
      <c r="R41" s="16"/>
      <c r="S41" s="16"/>
      <c r="T41" s="16"/>
      <c r="U41" s="16"/>
      <c r="V41" s="16"/>
      <c r="W41" s="16"/>
      <c r="X41" s="55"/>
    </row>
    <row r="42" ht="28" customHeight="1">
      <c r="A42" t="s" s="20">
        <f>"E "&amp;B42</f>
        <v>2688</v>
      </c>
      <c r="B42" s="51">
        <v>39</v>
      </c>
      <c r="C42" s="60">
        <v>0</v>
      </c>
      <c r="D42" s="60">
        <v>0</v>
      </c>
      <c r="E42" s="32"/>
      <c r="F42" t="s" s="31">
        <v>2689</v>
      </c>
      <c r="G42" t="s" s="31">
        <v>2690</v>
      </c>
      <c r="H42" t="s" s="30">
        <v>2691</v>
      </c>
      <c r="I42" t="s" s="30">
        <v>2692</v>
      </c>
      <c r="J42" t="s" s="30">
        <v>2693</v>
      </c>
      <c r="K42" s="32"/>
      <c r="L42" t="s" s="30">
        <v>2694</v>
      </c>
      <c r="M42" s="32"/>
      <c r="N42" s="32"/>
      <c r="O42" t="s" s="30">
        <v>2695</v>
      </c>
      <c r="P42" t="s" s="30">
        <v>2696</v>
      </c>
      <c r="Q42" t="s" s="30">
        <v>2697</v>
      </c>
      <c r="R42" s="32"/>
      <c r="S42" t="s" s="30">
        <v>2698</v>
      </c>
      <c r="T42" s="32"/>
      <c r="U42" s="32"/>
      <c r="V42" s="32"/>
      <c r="W42" s="32"/>
      <c r="X42" s="39"/>
    </row>
    <row r="43" ht="108" customHeight="1">
      <c r="A43" t="s" s="20">
        <f>"E "&amp;B43</f>
        <v>2699</v>
      </c>
      <c r="B43" s="53">
        <v>40</v>
      </c>
      <c r="C43" s="58">
        <v>0</v>
      </c>
      <c r="D43" s="58">
        <v>0</v>
      </c>
      <c r="E43" s="80"/>
      <c r="F43" t="s" s="35">
        <v>2700</v>
      </c>
      <c r="G43" t="s" s="35">
        <v>2701</v>
      </c>
      <c r="H43" t="s" s="34">
        <v>2702</v>
      </c>
      <c r="I43" t="s" s="34">
        <v>2703</v>
      </c>
      <c r="J43" t="s" s="34">
        <v>2704</v>
      </c>
      <c r="K43" t="s" s="34">
        <v>2705</v>
      </c>
      <c r="L43" t="s" s="34">
        <v>2706</v>
      </c>
      <c r="M43" s="16"/>
      <c r="N43" s="16"/>
      <c r="O43" t="s" s="34">
        <v>2707</v>
      </c>
      <c r="P43" t="s" s="34">
        <v>2708</v>
      </c>
      <c r="Q43" t="s" s="34">
        <v>2709</v>
      </c>
      <c r="R43" s="16"/>
      <c r="S43" s="16"/>
      <c r="T43" s="16"/>
      <c r="U43" s="16"/>
      <c r="V43" s="16"/>
      <c r="W43" s="16"/>
      <c r="X43" s="55"/>
    </row>
    <row r="44" ht="28" customHeight="1">
      <c r="A44" t="s" s="20">
        <f>"E "&amp;B44</f>
        <v>2710</v>
      </c>
      <c r="B44" s="51">
        <v>41</v>
      </c>
      <c r="C44" s="60">
        <v>0</v>
      </c>
      <c r="D44" s="60">
        <v>0</v>
      </c>
      <c r="E44" s="78"/>
      <c r="F44" t="s" s="31">
        <v>2711</v>
      </c>
      <c r="G44" t="s" s="31">
        <v>2712</v>
      </c>
      <c r="H44" t="s" s="30">
        <v>2713</v>
      </c>
      <c r="I44" t="s" s="30">
        <v>2714</v>
      </c>
      <c r="J44" t="s" s="30">
        <v>2715</v>
      </c>
      <c r="K44" t="s" s="30">
        <v>2716</v>
      </c>
      <c r="L44" s="79"/>
      <c r="M44" s="32"/>
      <c r="N44" s="32"/>
      <c r="O44" t="s" s="30">
        <v>2717</v>
      </c>
      <c r="P44" t="s" s="30">
        <v>2718</v>
      </c>
      <c r="Q44" s="32"/>
      <c r="R44" s="32"/>
      <c r="S44" s="32"/>
      <c r="T44" s="32"/>
      <c r="U44" s="32"/>
      <c r="V44" s="32"/>
      <c r="W44" s="32"/>
      <c r="X44" s="39"/>
    </row>
    <row r="45" ht="58" customHeight="1">
      <c r="A45" t="s" s="20">
        <f>"E "&amp;B45</f>
        <v>2719</v>
      </c>
      <c r="B45" s="53">
        <v>42</v>
      </c>
      <c r="C45" s="58">
        <v>0</v>
      </c>
      <c r="D45" s="58">
        <v>0</v>
      </c>
      <c r="E45" s="80"/>
      <c r="F45" t="s" s="35">
        <v>2720</v>
      </c>
      <c r="G45" t="s" s="35">
        <v>2720</v>
      </c>
      <c r="H45" t="s" s="34">
        <v>2721</v>
      </c>
      <c r="I45" t="s" s="34">
        <v>2722</v>
      </c>
      <c r="J45" t="s" s="34">
        <v>492</v>
      </c>
      <c r="K45" s="80"/>
      <c r="L45" s="81"/>
      <c r="M45" s="16"/>
      <c r="N45" s="16"/>
      <c r="O45" t="s" s="34">
        <v>2723</v>
      </c>
      <c r="P45" s="16"/>
      <c r="Q45" t="s" s="34">
        <v>2724</v>
      </c>
      <c r="R45" s="16"/>
      <c r="S45" s="16"/>
      <c r="T45" s="16"/>
      <c r="U45" s="16"/>
      <c r="V45" s="16"/>
      <c r="W45" s="16"/>
      <c r="X45" s="55"/>
    </row>
    <row r="46" ht="98" customHeight="1">
      <c r="A46" t="s" s="20">
        <f>"E "&amp;B46</f>
        <v>2725</v>
      </c>
      <c r="B46" s="51">
        <v>43</v>
      </c>
      <c r="C46" s="60">
        <v>0</v>
      </c>
      <c r="D46" s="60">
        <v>0</v>
      </c>
      <c r="E46" s="78"/>
      <c r="F46" t="s" s="31">
        <v>2726</v>
      </c>
      <c r="G46" t="s" s="31">
        <v>2727</v>
      </c>
      <c r="H46" t="s" s="30">
        <v>2728</v>
      </c>
      <c r="I46" t="s" s="30">
        <v>2729</v>
      </c>
      <c r="J46" t="s" s="30">
        <v>2730</v>
      </c>
      <c r="K46" t="s" s="30">
        <v>2731</v>
      </c>
      <c r="L46" t="s" s="30">
        <v>2732</v>
      </c>
      <c r="M46" s="32"/>
      <c r="N46" s="32"/>
      <c r="O46" t="s" s="30">
        <v>2733</v>
      </c>
      <c r="P46" t="s" s="30">
        <v>2734</v>
      </c>
      <c r="Q46" t="s" s="30">
        <v>2735</v>
      </c>
      <c r="R46" s="32"/>
      <c r="S46" s="32"/>
      <c r="T46" s="32"/>
      <c r="U46" s="32"/>
      <c r="V46" s="32"/>
      <c r="W46" s="32"/>
      <c r="X46" s="39"/>
    </row>
    <row r="47" ht="98" customHeight="1">
      <c r="A47" t="s" s="20">
        <f>"E "&amp;B47</f>
        <v>2736</v>
      </c>
      <c r="B47" s="53">
        <v>44</v>
      </c>
      <c r="C47" s="58">
        <v>0</v>
      </c>
      <c r="D47" s="58">
        <v>0</v>
      </c>
      <c r="E47" s="80"/>
      <c r="F47" t="s" s="35">
        <v>2737</v>
      </c>
      <c r="G47" t="s" s="35">
        <v>2738</v>
      </c>
      <c r="H47" t="s" s="34">
        <v>2739</v>
      </c>
      <c r="I47" t="s" s="34">
        <v>2740</v>
      </c>
      <c r="J47" t="s" s="34">
        <v>2741</v>
      </c>
      <c r="K47" t="s" s="34">
        <v>2742</v>
      </c>
      <c r="L47" t="s" s="34">
        <v>2743</v>
      </c>
      <c r="M47" s="16"/>
      <c r="N47" s="16"/>
      <c r="O47" t="s" s="34">
        <v>2733</v>
      </c>
      <c r="P47" t="s" s="34">
        <v>2744</v>
      </c>
      <c r="Q47" s="16"/>
      <c r="R47" s="16"/>
      <c r="S47" s="16"/>
      <c r="T47" s="16"/>
      <c r="U47" s="16"/>
      <c r="V47" s="16"/>
      <c r="W47" s="16"/>
      <c r="X47" s="55"/>
    </row>
    <row r="48" ht="78" customHeight="1">
      <c r="A48" t="s" s="20">
        <f>"E "&amp;B48</f>
        <v>2745</v>
      </c>
      <c r="B48" s="51">
        <v>45</v>
      </c>
      <c r="C48" s="60">
        <v>0</v>
      </c>
      <c r="D48" s="60">
        <v>0</v>
      </c>
      <c r="E48" s="78"/>
      <c r="F48" t="s" s="31">
        <v>2727</v>
      </c>
      <c r="G48" t="s" s="31">
        <v>2746</v>
      </c>
      <c r="H48" t="s" s="30">
        <v>2747</v>
      </c>
      <c r="I48" t="s" s="30">
        <v>2748</v>
      </c>
      <c r="J48" t="s" s="30">
        <v>2749</v>
      </c>
      <c r="K48" t="s" s="30">
        <v>2750</v>
      </c>
      <c r="L48" t="s" s="30">
        <v>2751</v>
      </c>
      <c r="M48" s="32"/>
      <c r="N48" s="32"/>
      <c r="O48" t="s" s="30">
        <v>2752</v>
      </c>
      <c r="P48" t="s" s="30">
        <v>2753</v>
      </c>
      <c r="Q48" s="32"/>
      <c r="R48" s="32"/>
      <c r="S48" s="32"/>
      <c r="T48" s="32"/>
      <c r="U48" s="32"/>
      <c r="V48" s="32"/>
      <c r="W48" s="32"/>
      <c r="X48" s="39"/>
    </row>
    <row r="49" ht="48" customHeight="1">
      <c r="A49" t="s" s="20">
        <f>"E "&amp;B49</f>
        <v>2754</v>
      </c>
      <c r="B49" s="53">
        <v>46</v>
      </c>
      <c r="C49" s="58">
        <v>0</v>
      </c>
      <c r="D49" s="58">
        <v>0</v>
      </c>
      <c r="E49" s="16"/>
      <c r="F49" t="s" s="35">
        <v>2755</v>
      </c>
      <c r="G49" t="s" s="35">
        <v>2755</v>
      </c>
      <c r="H49" t="s" s="34">
        <v>2756</v>
      </c>
      <c r="I49" t="s" s="34">
        <v>2757</v>
      </c>
      <c r="J49" t="s" s="34">
        <v>2758</v>
      </c>
      <c r="K49" s="16"/>
      <c r="L49" t="s" s="34">
        <v>2759</v>
      </c>
      <c r="M49" t="s" s="34">
        <v>2760</v>
      </c>
      <c r="N49" s="16"/>
      <c r="O49" t="s" s="34">
        <v>301</v>
      </c>
      <c r="P49" s="16"/>
      <c r="Q49" s="16"/>
      <c r="R49" s="81"/>
      <c r="S49" s="16"/>
      <c r="T49" s="81"/>
      <c r="U49" s="34"/>
      <c r="V49" s="16"/>
      <c r="W49" s="16"/>
      <c r="X49" s="55"/>
    </row>
    <row r="50" ht="58" customHeight="1">
      <c r="A50" t="s" s="20">
        <f>"E "&amp;B50</f>
        <v>2761</v>
      </c>
      <c r="B50" s="51">
        <v>47</v>
      </c>
      <c r="C50" s="60">
        <v>0</v>
      </c>
      <c r="D50" s="60">
        <v>0</v>
      </c>
      <c r="E50" s="32"/>
      <c r="F50" t="s" s="31">
        <v>2762</v>
      </c>
      <c r="G50" t="s" s="31">
        <v>2763</v>
      </c>
      <c r="H50" t="s" s="30">
        <v>2764</v>
      </c>
      <c r="I50" t="s" s="30">
        <v>2765</v>
      </c>
      <c r="J50" t="s" s="30">
        <v>2766</v>
      </c>
      <c r="K50" s="32"/>
      <c r="L50" t="s" s="30">
        <v>2767</v>
      </c>
      <c r="M50" s="32"/>
      <c r="N50" s="32"/>
      <c r="O50" t="s" s="30">
        <v>2768</v>
      </c>
      <c r="P50" t="s" s="30">
        <v>2769</v>
      </c>
      <c r="Q50" t="s" s="30">
        <v>2770</v>
      </c>
      <c r="R50" s="79"/>
      <c r="S50" s="32"/>
      <c r="T50" s="79"/>
      <c r="U50" s="30"/>
      <c r="V50" s="32"/>
      <c r="W50" s="32"/>
      <c r="X50" s="39"/>
    </row>
    <row r="51" ht="98" customHeight="1">
      <c r="A51" t="s" s="20">
        <f>"E "&amp;B51</f>
        <v>2771</v>
      </c>
      <c r="B51" s="53">
        <v>48</v>
      </c>
      <c r="C51" s="58">
        <v>0</v>
      </c>
      <c r="D51" s="58">
        <v>0</v>
      </c>
      <c r="E51" s="80"/>
      <c r="F51" t="s" s="35">
        <v>22</v>
      </c>
      <c r="G51" t="s" s="35">
        <v>2772</v>
      </c>
      <c r="H51" t="s" s="34">
        <v>2773</v>
      </c>
      <c r="I51" t="s" s="34">
        <v>2774</v>
      </c>
      <c r="J51" t="s" s="34">
        <v>456</v>
      </c>
      <c r="K51" s="80"/>
      <c r="L51" s="81"/>
      <c r="M51" s="16"/>
      <c r="N51" s="16"/>
      <c r="O51" t="s" s="34">
        <v>301</v>
      </c>
      <c r="P51" t="s" s="34">
        <v>2775</v>
      </c>
      <c r="Q51" t="s" s="34">
        <v>2776</v>
      </c>
      <c r="R51" s="16"/>
      <c r="S51" s="16"/>
      <c r="T51" s="16"/>
      <c r="U51" s="16"/>
      <c r="V51" s="16"/>
      <c r="W51" s="16"/>
      <c r="X51" s="55"/>
    </row>
    <row r="52" ht="108" customHeight="1">
      <c r="A52" t="s" s="20">
        <f>"E "&amp;B52</f>
        <v>2777</v>
      </c>
      <c r="B52" s="51">
        <v>49</v>
      </c>
      <c r="C52" s="60">
        <v>0</v>
      </c>
      <c r="D52" s="60">
        <v>0</v>
      </c>
      <c r="E52" s="32"/>
      <c r="F52" t="s" s="31">
        <v>2778</v>
      </c>
      <c r="G52" t="s" s="31">
        <v>2779</v>
      </c>
      <c r="H52" t="s" s="30">
        <v>2780</v>
      </c>
      <c r="I52" t="s" s="30">
        <v>2781</v>
      </c>
      <c r="J52" t="s" s="30">
        <v>2782</v>
      </c>
      <c r="K52" t="s" s="30">
        <v>2783</v>
      </c>
      <c r="L52" t="s" s="30">
        <v>2784</v>
      </c>
      <c r="M52" s="32"/>
      <c r="N52" s="32"/>
      <c r="O52" t="s" s="30">
        <v>2785</v>
      </c>
      <c r="P52" t="s" s="30">
        <v>2786</v>
      </c>
      <c r="Q52" t="s" s="30">
        <v>2787</v>
      </c>
      <c r="R52" s="79"/>
      <c r="S52" s="32"/>
      <c r="T52" s="79"/>
      <c r="U52" s="30"/>
      <c r="V52" s="32"/>
      <c r="W52" s="32"/>
      <c r="X52" s="39"/>
    </row>
    <row r="53" ht="18" customHeight="1">
      <c r="A53" t="s" s="20">
        <f>"E "&amp;B53</f>
        <v>2788</v>
      </c>
      <c r="B53" s="53">
        <v>50</v>
      </c>
      <c r="C53" s="58">
        <v>0</v>
      </c>
      <c r="D53" s="58">
        <v>0</v>
      </c>
      <c r="E53" s="16"/>
      <c r="F53" t="s" s="35">
        <v>2789</v>
      </c>
      <c r="G53" t="s" s="35">
        <v>2789</v>
      </c>
      <c r="H53" t="s" s="34">
        <v>2790</v>
      </c>
      <c r="I53" t="s" s="34">
        <v>2791</v>
      </c>
      <c r="J53" s="16"/>
      <c r="K53" s="16"/>
      <c r="L53" s="16"/>
      <c r="M53" s="16"/>
      <c r="N53" s="16"/>
      <c r="O53" s="16"/>
      <c r="P53" s="16"/>
      <c r="Q53" s="16"/>
      <c r="R53" s="81"/>
      <c r="S53" s="16"/>
      <c r="T53" s="81"/>
      <c r="U53" s="34"/>
      <c r="V53" s="16"/>
      <c r="W53" s="16"/>
      <c r="X53" s="55"/>
    </row>
    <row r="54" ht="68" customHeight="1">
      <c r="A54" t="s" s="20">
        <f>"E "&amp;B54</f>
        <v>2792</v>
      </c>
      <c r="B54" s="51">
        <v>51</v>
      </c>
      <c r="C54" s="60">
        <v>0</v>
      </c>
      <c r="D54" s="60">
        <v>0</v>
      </c>
      <c r="E54" s="32"/>
      <c r="F54" t="s" s="31">
        <v>2793</v>
      </c>
      <c r="G54" t="s" s="31">
        <v>2794</v>
      </c>
      <c r="H54" t="s" s="30">
        <v>2795</v>
      </c>
      <c r="I54" t="s" s="30">
        <v>2796</v>
      </c>
      <c r="J54" t="s" s="30">
        <v>2797</v>
      </c>
      <c r="K54" s="32"/>
      <c r="L54" t="s" s="30">
        <v>2798</v>
      </c>
      <c r="M54" s="32"/>
      <c r="N54" s="32"/>
      <c r="O54" t="s" s="30">
        <v>2799</v>
      </c>
      <c r="P54" t="s" s="30">
        <v>2800</v>
      </c>
      <c r="Q54" s="30"/>
      <c r="R54" s="79"/>
      <c r="S54" s="32"/>
      <c r="T54" s="79"/>
      <c r="U54" s="30"/>
      <c r="V54" s="32"/>
      <c r="W54" s="32"/>
      <c r="X54" s="39"/>
    </row>
    <row r="55" ht="58" customHeight="1">
      <c r="A55" t="s" s="20">
        <f>"E "&amp;B55</f>
        <v>2801</v>
      </c>
      <c r="B55" s="53">
        <v>52</v>
      </c>
      <c r="C55" s="58">
        <v>0</v>
      </c>
      <c r="D55" s="58">
        <v>0</v>
      </c>
      <c r="E55" s="16"/>
      <c r="F55" t="s" s="35">
        <v>2802</v>
      </c>
      <c r="G55" t="s" s="35">
        <v>23</v>
      </c>
      <c r="H55" t="s" s="34">
        <v>2803</v>
      </c>
      <c r="I55" t="s" s="34">
        <v>2804</v>
      </c>
      <c r="J55" t="s" s="34">
        <v>2805</v>
      </c>
      <c r="K55" s="16"/>
      <c r="L55" s="16"/>
      <c r="M55" s="16"/>
      <c r="N55" s="16"/>
      <c r="O55" t="s" s="34">
        <v>2806</v>
      </c>
      <c r="P55" t="s" s="34">
        <v>2807</v>
      </c>
      <c r="Q55" t="s" s="34">
        <v>2808</v>
      </c>
      <c r="R55" s="81"/>
      <c r="S55" s="16"/>
      <c r="T55" s="81"/>
      <c r="U55" s="34"/>
      <c r="V55" s="16"/>
      <c r="W55" s="16"/>
      <c r="X55" s="55"/>
    </row>
    <row r="56" ht="78" customHeight="1">
      <c r="A56" t="s" s="20">
        <f>"E "&amp;B56</f>
        <v>2809</v>
      </c>
      <c r="B56" s="51">
        <v>53</v>
      </c>
      <c r="C56" s="60">
        <v>0</v>
      </c>
      <c r="D56" s="60">
        <v>0</v>
      </c>
      <c r="E56" s="32"/>
      <c r="F56" t="s" s="31">
        <v>2810</v>
      </c>
      <c r="G56" t="s" s="31">
        <v>2811</v>
      </c>
      <c r="H56" t="s" s="30">
        <v>2812</v>
      </c>
      <c r="I56" t="s" s="30">
        <v>2813</v>
      </c>
      <c r="J56" t="s" s="30">
        <v>2814</v>
      </c>
      <c r="K56" s="32"/>
      <c r="L56" t="s" s="30">
        <v>2815</v>
      </c>
      <c r="M56" s="32"/>
      <c r="N56" s="32"/>
      <c r="O56" t="s" s="30">
        <v>2816</v>
      </c>
      <c r="P56" t="s" s="30">
        <v>2817</v>
      </c>
      <c r="Q56" t="s" s="30">
        <v>2818</v>
      </c>
      <c r="R56" s="79"/>
      <c r="S56" s="32"/>
      <c r="T56" s="79"/>
      <c r="U56" s="30"/>
      <c r="V56" s="32"/>
      <c r="W56" s="32"/>
      <c r="X56" s="39"/>
    </row>
    <row r="57" ht="48" customHeight="1">
      <c r="A57" t="s" s="20">
        <f>"E "&amp;B57</f>
        <v>2819</v>
      </c>
      <c r="B57" s="53">
        <v>54</v>
      </c>
      <c r="C57" s="58">
        <v>0</v>
      </c>
      <c r="D57" s="58">
        <v>0</v>
      </c>
      <c r="E57" s="16"/>
      <c r="F57" t="s" s="35">
        <v>2820</v>
      </c>
      <c r="G57" t="s" s="35">
        <v>2821</v>
      </c>
      <c r="H57" t="s" s="34">
        <v>2822</v>
      </c>
      <c r="I57" t="s" s="34">
        <v>2823</v>
      </c>
      <c r="J57" t="s" s="34">
        <v>2824</v>
      </c>
      <c r="K57" t="s" s="34">
        <v>2825</v>
      </c>
      <c r="L57" t="s" s="34">
        <v>2826</v>
      </c>
      <c r="M57" s="16"/>
      <c r="N57" s="16"/>
      <c r="O57" t="s" s="34">
        <v>2827</v>
      </c>
      <c r="P57" t="s" s="34">
        <v>2828</v>
      </c>
      <c r="Q57" t="s" s="34">
        <v>2829</v>
      </c>
      <c r="R57" s="81"/>
      <c r="S57" s="16"/>
      <c r="T57" s="81"/>
      <c r="U57" s="34"/>
      <c r="V57" s="16"/>
      <c r="W57" s="16"/>
      <c r="X57" s="55"/>
    </row>
    <row r="58" ht="108" customHeight="1">
      <c r="A58" t="s" s="20">
        <f>"E "&amp;B58</f>
        <v>2830</v>
      </c>
      <c r="B58" s="51">
        <v>55</v>
      </c>
      <c r="C58" s="60">
        <v>0</v>
      </c>
      <c r="D58" s="60">
        <v>0</v>
      </c>
      <c r="E58" s="32"/>
      <c r="F58" t="s" s="31">
        <v>2831</v>
      </c>
      <c r="G58" t="s" s="31">
        <v>2821</v>
      </c>
      <c r="H58" t="s" s="30">
        <v>2832</v>
      </c>
      <c r="I58" t="s" s="30">
        <v>2833</v>
      </c>
      <c r="J58" t="s" s="30">
        <v>2834</v>
      </c>
      <c r="K58" t="s" s="30">
        <v>2835</v>
      </c>
      <c r="L58" t="s" s="30">
        <v>2836</v>
      </c>
      <c r="M58" s="32"/>
      <c r="N58" s="32"/>
      <c r="O58" t="s" s="30">
        <v>2837</v>
      </c>
      <c r="P58" t="s" s="30">
        <v>2838</v>
      </c>
      <c r="Q58" t="s" s="30">
        <v>2839</v>
      </c>
      <c r="R58" s="79"/>
      <c r="S58" s="32"/>
      <c r="T58" s="79"/>
      <c r="U58" s="30"/>
      <c r="V58" s="32"/>
      <c r="W58" s="32"/>
      <c r="X58" s="39"/>
    </row>
    <row r="59" ht="18" customHeight="1">
      <c r="A59" t="s" s="20">
        <f>"E "&amp;B59</f>
        <v>2840</v>
      </c>
      <c r="B59" s="53">
        <v>56</v>
      </c>
      <c r="C59" s="58">
        <v>0</v>
      </c>
      <c r="D59" s="58">
        <v>0</v>
      </c>
      <c r="E59" s="80"/>
      <c r="F59" t="s" s="35">
        <v>2841</v>
      </c>
      <c r="G59" t="s" s="35">
        <v>2841</v>
      </c>
      <c r="H59" t="s" s="34">
        <v>2842</v>
      </c>
      <c r="I59" s="80"/>
      <c r="J59" s="80"/>
      <c r="K59" s="80"/>
      <c r="L59" s="81"/>
      <c r="M59" s="16"/>
      <c r="N59" s="16"/>
      <c r="O59" s="16"/>
      <c r="P59" s="16"/>
      <c r="Q59" s="16"/>
      <c r="R59" s="16"/>
      <c r="S59" s="16"/>
      <c r="T59" s="16"/>
      <c r="U59" s="16"/>
      <c r="V59" s="16"/>
      <c r="W59" s="16"/>
      <c r="X59" s="55"/>
    </row>
    <row r="60" ht="48" customHeight="1">
      <c r="A60" t="s" s="20">
        <f>"E "&amp;B60</f>
        <v>2843</v>
      </c>
      <c r="B60" s="51">
        <v>57</v>
      </c>
      <c r="C60" s="60">
        <v>0</v>
      </c>
      <c r="D60" s="60">
        <v>0</v>
      </c>
      <c r="E60" s="32"/>
      <c r="F60" t="s" s="31">
        <v>2844</v>
      </c>
      <c r="G60" t="s" s="31">
        <v>2845</v>
      </c>
      <c r="H60" t="s" s="30">
        <v>2846</v>
      </c>
      <c r="I60" t="s" s="30">
        <v>2847</v>
      </c>
      <c r="J60" t="s" s="30">
        <v>2848</v>
      </c>
      <c r="K60" t="s" s="30">
        <v>2849</v>
      </c>
      <c r="L60" s="32"/>
      <c r="M60" s="32"/>
      <c r="N60" s="32"/>
      <c r="O60" t="s" s="30">
        <v>2850</v>
      </c>
      <c r="P60" t="s" s="30">
        <v>2851</v>
      </c>
      <c r="Q60" t="s" s="30">
        <v>2852</v>
      </c>
      <c r="R60" s="79"/>
      <c r="S60" s="32"/>
      <c r="T60" s="79"/>
      <c r="U60" s="30"/>
      <c r="V60" s="32"/>
      <c r="W60" s="32"/>
      <c r="X60" s="39"/>
    </row>
    <row r="61" ht="98" customHeight="1">
      <c r="A61" t="s" s="20">
        <f>"E "&amp;B61</f>
        <v>2853</v>
      </c>
      <c r="B61" s="53">
        <v>58</v>
      </c>
      <c r="C61" s="58">
        <v>0</v>
      </c>
      <c r="D61" s="58">
        <v>0</v>
      </c>
      <c r="E61" s="16"/>
      <c r="F61" t="s" s="35">
        <v>2854</v>
      </c>
      <c r="G61" t="s" s="35">
        <v>2855</v>
      </c>
      <c r="H61" t="s" s="34">
        <v>2856</v>
      </c>
      <c r="I61" t="s" s="34">
        <v>2857</v>
      </c>
      <c r="J61" t="s" s="34">
        <v>2858</v>
      </c>
      <c r="K61" s="16"/>
      <c r="L61" t="s" s="34">
        <v>2859</v>
      </c>
      <c r="M61" s="16"/>
      <c r="N61" s="16"/>
      <c r="O61" t="s" s="34">
        <v>2860</v>
      </c>
      <c r="P61" t="s" s="34">
        <v>2861</v>
      </c>
      <c r="Q61" t="s" s="34">
        <v>2862</v>
      </c>
      <c r="R61" s="81"/>
      <c r="S61" s="16"/>
      <c r="T61" s="81"/>
      <c r="U61" s="34"/>
      <c r="V61" s="16"/>
      <c r="W61" s="16"/>
      <c r="X61" s="55"/>
    </row>
    <row r="62" ht="198" customHeight="1">
      <c r="A62" t="s" s="20">
        <f>"E "&amp;B62</f>
        <v>2863</v>
      </c>
      <c r="B62" s="51">
        <v>59</v>
      </c>
      <c r="C62" s="60">
        <v>0</v>
      </c>
      <c r="D62" s="60">
        <v>0</v>
      </c>
      <c r="E62" s="78"/>
      <c r="F62" t="s" s="31">
        <v>2864</v>
      </c>
      <c r="G62" t="s" s="31">
        <v>2865</v>
      </c>
      <c r="H62" t="s" s="30">
        <v>2866</v>
      </c>
      <c r="I62" t="s" s="30">
        <v>2867</v>
      </c>
      <c r="J62" t="s" s="30">
        <v>2868</v>
      </c>
      <c r="K62" s="78"/>
      <c r="L62" t="s" s="30">
        <v>2869</v>
      </c>
      <c r="M62" s="32"/>
      <c r="N62" s="32"/>
      <c r="O62" t="s" s="30">
        <v>2870</v>
      </c>
      <c r="P62" t="s" s="30">
        <v>2871</v>
      </c>
      <c r="Q62" t="s" s="30">
        <v>2872</v>
      </c>
      <c r="R62" s="32"/>
      <c r="S62" s="32"/>
      <c r="T62" s="32"/>
      <c r="U62" s="32"/>
      <c r="V62" s="32"/>
      <c r="W62" s="32"/>
      <c r="X62" s="39"/>
    </row>
    <row r="63" ht="238" customHeight="1">
      <c r="A63" t="s" s="20">
        <f>"E "&amp;B63</f>
        <v>2873</v>
      </c>
      <c r="B63" s="53">
        <v>60</v>
      </c>
      <c r="C63" s="58">
        <v>0</v>
      </c>
      <c r="D63" s="58">
        <v>0</v>
      </c>
      <c r="E63" s="80"/>
      <c r="F63" t="s" s="35">
        <v>2864</v>
      </c>
      <c r="G63" t="s" s="35">
        <v>2874</v>
      </c>
      <c r="H63" t="s" s="34">
        <v>2875</v>
      </c>
      <c r="I63" t="s" s="34">
        <v>2876</v>
      </c>
      <c r="J63" t="s" s="34">
        <v>2877</v>
      </c>
      <c r="K63" s="80"/>
      <c r="L63" s="81"/>
      <c r="M63" s="16"/>
      <c r="N63" s="16"/>
      <c r="O63" t="s" s="34">
        <v>2878</v>
      </c>
      <c r="P63" t="s" s="34">
        <v>2879</v>
      </c>
      <c r="Q63" t="s" s="34">
        <v>2880</v>
      </c>
      <c r="R63" s="16"/>
      <c r="S63" s="16"/>
      <c r="T63" s="16"/>
      <c r="U63" s="16"/>
      <c r="V63" s="16"/>
      <c r="W63" s="16"/>
      <c r="X63" s="55"/>
    </row>
    <row r="64" ht="68" customHeight="1">
      <c r="A64" t="s" s="20">
        <f>"E "&amp;B64</f>
        <v>2881</v>
      </c>
      <c r="B64" s="51">
        <v>61</v>
      </c>
      <c r="C64" s="60">
        <v>0</v>
      </c>
      <c r="D64" s="60">
        <v>0</v>
      </c>
      <c r="E64" s="78"/>
      <c r="F64" t="s" s="31">
        <v>2882</v>
      </c>
      <c r="G64" t="s" s="31">
        <v>2883</v>
      </c>
      <c r="H64" t="s" s="30">
        <v>2884</v>
      </c>
      <c r="I64" t="s" s="30">
        <v>2885</v>
      </c>
      <c r="J64" t="s" s="30">
        <v>2886</v>
      </c>
      <c r="K64" t="s" s="30">
        <v>2887</v>
      </c>
      <c r="L64" t="s" s="30">
        <v>2888</v>
      </c>
      <c r="M64" s="32"/>
      <c r="N64" s="32"/>
      <c r="O64" t="s" s="30">
        <v>2889</v>
      </c>
      <c r="P64" t="s" s="30">
        <v>2890</v>
      </c>
      <c r="Q64" t="s" s="30">
        <v>2891</v>
      </c>
      <c r="R64" s="32"/>
      <c r="S64" s="32"/>
      <c r="T64" s="32"/>
      <c r="U64" s="32"/>
      <c r="V64" s="32"/>
      <c r="W64" s="32"/>
      <c r="X64" s="39"/>
    </row>
    <row r="65" ht="78" customHeight="1">
      <c r="A65" t="s" s="20">
        <f>"E "&amp;B65</f>
        <v>2892</v>
      </c>
      <c r="B65" s="53">
        <v>62</v>
      </c>
      <c r="C65" s="58">
        <v>0</v>
      </c>
      <c r="D65" s="58">
        <v>0</v>
      </c>
      <c r="E65" s="16"/>
      <c r="F65" t="s" s="35">
        <v>2893</v>
      </c>
      <c r="G65" t="s" s="35">
        <v>2894</v>
      </c>
      <c r="H65" t="s" s="34">
        <v>2895</v>
      </c>
      <c r="I65" t="s" s="34">
        <v>2896</v>
      </c>
      <c r="J65" t="s" s="34">
        <v>2897</v>
      </c>
      <c r="K65" s="16"/>
      <c r="L65" t="s" s="34">
        <v>2898</v>
      </c>
      <c r="M65" s="16"/>
      <c r="N65" s="16"/>
      <c r="O65" t="s" s="34">
        <v>2899</v>
      </c>
      <c r="P65" t="s" s="34">
        <v>2900</v>
      </c>
      <c r="Q65" t="s" s="34">
        <v>2901</v>
      </c>
      <c r="R65" s="81"/>
      <c r="S65" s="16"/>
      <c r="T65" s="81"/>
      <c r="U65" s="34"/>
      <c r="V65" s="16"/>
      <c r="W65" s="16"/>
      <c r="X65" s="55"/>
    </row>
    <row r="66" ht="28" customHeight="1">
      <c r="A66" t="s" s="20">
        <f>"E "&amp;B66</f>
        <v>2902</v>
      </c>
      <c r="B66" s="51">
        <v>63</v>
      </c>
      <c r="C66" s="60">
        <v>0</v>
      </c>
      <c r="D66" s="60">
        <v>0</v>
      </c>
      <c r="E66" s="78"/>
      <c r="F66" t="s" s="31">
        <v>2903</v>
      </c>
      <c r="G66" t="s" s="31">
        <v>2904</v>
      </c>
      <c r="H66" t="s" s="30">
        <v>2905</v>
      </c>
      <c r="I66" t="s" s="30">
        <v>2906</v>
      </c>
      <c r="J66" t="s" s="30">
        <v>2907</v>
      </c>
      <c r="K66" s="78"/>
      <c r="L66" t="s" s="30">
        <v>2908</v>
      </c>
      <c r="M66" s="32"/>
      <c r="N66" s="32"/>
      <c r="O66" t="s" s="30">
        <v>2909</v>
      </c>
      <c r="P66" t="s" s="30">
        <v>2910</v>
      </c>
      <c r="Q66" s="32"/>
      <c r="R66" s="32"/>
      <c r="S66" s="32"/>
      <c r="T66" s="32"/>
      <c r="U66" s="32"/>
      <c r="V66" s="32"/>
      <c r="W66" s="32"/>
      <c r="X66" s="39"/>
    </row>
    <row r="67" ht="28" customHeight="1">
      <c r="A67" t="s" s="20">
        <f>"E "&amp;B67</f>
        <v>2911</v>
      </c>
      <c r="B67" s="53">
        <v>64</v>
      </c>
      <c r="C67" s="58">
        <v>0</v>
      </c>
      <c r="D67" s="58">
        <v>0</v>
      </c>
      <c r="E67" s="80"/>
      <c r="F67" t="s" s="35">
        <v>2912</v>
      </c>
      <c r="G67" t="s" s="35">
        <v>2913</v>
      </c>
      <c r="H67" t="s" s="34">
        <v>2822</v>
      </c>
      <c r="I67" t="s" s="34">
        <v>2914</v>
      </c>
      <c r="J67" t="s" s="34">
        <v>2915</v>
      </c>
      <c r="K67" s="80"/>
      <c r="L67" t="s" s="34">
        <v>2916</v>
      </c>
      <c r="M67" s="16"/>
      <c r="N67" s="16"/>
      <c r="O67" t="s" s="34">
        <v>2917</v>
      </c>
      <c r="P67" t="s" s="34">
        <v>2918</v>
      </c>
      <c r="Q67" s="16"/>
      <c r="R67" s="16"/>
      <c r="S67" s="16"/>
      <c r="T67" s="16"/>
      <c r="U67" s="16"/>
      <c r="V67" s="16"/>
      <c r="W67" s="16"/>
      <c r="X67" s="55"/>
    </row>
    <row r="68" ht="18" customHeight="1">
      <c r="A68" t="s" s="20">
        <f>"E "&amp;B68</f>
        <v>2919</v>
      </c>
      <c r="B68" s="51">
        <v>65</v>
      </c>
      <c r="C68" s="60">
        <v>0</v>
      </c>
      <c r="D68" s="60">
        <v>0</v>
      </c>
      <c r="E68" s="78"/>
      <c r="F68" t="s" s="31">
        <v>2920</v>
      </c>
      <c r="G68" t="s" s="31">
        <v>2920</v>
      </c>
      <c r="H68" t="s" s="30">
        <v>2921</v>
      </c>
      <c r="I68" t="s" s="30">
        <v>2922</v>
      </c>
      <c r="J68" t="s" s="30">
        <v>456</v>
      </c>
      <c r="K68" s="78"/>
      <c r="L68" t="s" s="30">
        <v>2923</v>
      </c>
      <c r="M68" s="32"/>
      <c r="N68" s="32"/>
      <c r="O68" t="s" s="30">
        <v>2924</v>
      </c>
      <c r="P68" t="s" s="30">
        <v>2925</v>
      </c>
      <c r="Q68" s="32"/>
      <c r="R68" s="32"/>
      <c r="S68" s="32"/>
      <c r="T68" s="32"/>
      <c r="U68" s="32"/>
      <c r="V68" s="32"/>
      <c r="W68" s="32"/>
      <c r="X68" s="39"/>
    </row>
    <row r="69" ht="38" customHeight="1">
      <c r="A69" t="s" s="20">
        <f>"E "&amp;B69</f>
        <v>2926</v>
      </c>
      <c r="B69" s="53">
        <v>66</v>
      </c>
      <c r="C69" s="58">
        <v>0</v>
      </c>
      <c r="D69" s="58">
        <v>0</v>
      </c>
      <c r="E69" s="80"/>
      <c r="F69" t="s" s="35">
        <v>2927</v>
      </c>
      <c r="G69" t="s" s="35">
        <v>2928</v>
      </c>
      <c r="H69" t="s" s="34">
        <v>2929</v>
      </c>
      <c r="I69" t="s" s="34">
        <v>2930</v>
      </c>
      <c r="J69" t="s" s="34">
        <v>2931</v>
      </c>
      <c r="K69" t="s" s="34">
        <v>2932</v>
      </c>
      <c r="L69" s="16"/>
      <c r="M69" s="16"/>
      <c r="N69" s="16"/>
      <c r="O69" t="s" s="34">
        <v>2933</v>
      </c>
      <c r="P69" t="s" s="34">
        <v>1782</v>
      </c>
      <c r="Q69" s="16"/>
      <c r="R69" s="16"/>
      <c r="S69" s="16"/>
      <c r="T69" s="16"/>
      <c r="U69" s="16"/>
      <c r="V69" s="16"/>
      <c r="W69" s="16"/>
      <c r="X69" s="55"/>
    </row>
    <row r="70" ht="38" customHeight="1">
      <c r="A70" t="s" s="20">
        <f>"E "&amp;B70</f>
        <v>2934</v>
      </c>
      <c r="B70" s="51">
        <v>67</v>
      </c>
      <c r="C70" s="60">
        <v>0</v>
      </c>
      <c r="D70" s="60">
        <v>0</v>
      </c>
      <c r="E70" s="78"/>
      <c r="F70" t="s" s="31">
        <v>2935</v>
      </c>
      <c r="G70" t="s" s="31">
        <v>2936</v>
      </c>
      <c r="H70" t="s" s="30">
        <v>2937</v>
      </c>
      <c r="I70" t="s" s="30">
        <v>2938</v>
      </c>
      <c r="J70" t="s" s="30">
        <v>2939</v>
      </c>
      <c r="K70" s="78"/>
      <c r="L70" t="s" s="30">
        <v>2940</v>
      </c>
      <c r="M70" s="32"/>
      <c r="N70" s="32"/>
      <c r="O70" t="s" s="30">
        <v>2941</v>
      </c>
      <c r="P70" t="s" s="30">
        <v>2942</v>
      </c>
      <c r="Q70" t="s" s="30">
        <v>2943</v>
      </c>
      <c r="R70" s="32"/>
      <c r="S70" s="32"/>
      <c r="T70" s="32"/>
      <c r="U70" s="32"/>
      <c r="V70" s="32"/>
      <c r="W70" s="32"/>
      <c r="X70" s="39"/>
    </row>
    <row r="71" ht="308" customHeight="1">
      <c r="A71" t="s" s="20">
        <f>"E "&amp;B71</f>
        <v>2944</v>
      </c>
      <c r="B71" s="53">
        <v>68</v>
      </c>
      <c r="C71" s="58">
        <v>0</v>
      </c>
      <c r="D71" s="58">
        <v>0</v>
      </c>
      <c r="E71" s="80"/>
      <c r="F71" t="s" s="35">
        <v>2945</v>
      </c>
      <c r="G71" t="s" s="35">
        <v>2946</v>
      </c>
      <c r="H71" t="s" s="34">
        <v>2947</v>
      </c>
      <c r="I71" t="s" s="34">
        <v>2948</v>
      </c>
      <c r="J71" t="s" s="34">
        <v>2949</v>
      </c>
      <c r="K71" s="80"/>
      <c r="L71" t="s" s="34">
        <v>2950</v>
      </c>
      <c r="M71" s="16"/>
      <c r="N71" s="16"/>
      <c r="O71" t="s" s="34">
        <v>2951</v>
      </c>
      <c r="P71" s="16"/>
      <c r="Q71" t="s" s="34">
        <v>2952</v>
      </c>
      <c r="R71" s="16"/>
      <c r="S71" s="16"/>
      <c r="T71" s="16"/>
      <c r="U71" s="16"/>
      <c r="V71" s="16"/>
      <c r="W71" s="16"/>
      <c r="X71" s="55"/>
    </row>
    <row r="72" ht="58" customHeight="1">
      <c r="A72" t="s" s="20">
        <f>"E "&amp;B72</f>
        <v>2953</v>
      </c>
      <c r="B72" s="51">
        <v>69</v>
      </c>
      <c r="C72" s="60">
        <v>0</v>
      </c>
      <c r="D72" s="60">
        <v>0</v>
      </c>
      <c r="E72" s="78"/>
      <c r="F72" t="s" s="31">
        <v>2954</v>
      </c>
      <c r="G72" t="s" s="31">
        <v>2955</v>
      </c>
      <c r="H72" t="s" s="30">
        <v>2929</v>
      </c>
      <c r="I72" t="s" s="30">
        <v>2956</v>
      </c>
      <c r="J72" t="s" s="30">
        <v>2957</v>
      </c>
      <c r="K72" t="s" s="30">
        <v>2958</v>
      </c>
      <c r="L72" s="32"/>
      <c r="M72" s="32"/>
      <c r="N72" s="32"/>
      <c r="O72" t="s" s="30">
        <v>2959</v>
      </c>
      <c r="P72" t="s" s="30">
        <v>2960</v>
      </c>
      <c r="Q72" s="32"/>
      <c r="R72" s="32"/>
      <c r="S72" s="32"/>
      <c r="T72" s="32"/>
      <c r="U72" s="32"/>
      <c r="V72" s="32"/>
      <c r="W72" s="32"/>
      <c r="X72" s="39"/>
    </row>
    <row r="73" ht="48" customHeight="1">
      <c r="A73" t="s" s="20">
        <f>"E "&amp;B73</f>
        <v>2961</v>
      </c>
      <c r="B73" s="53">
        <v>70</v>
      </c>
      <c r="C73" s="58">
        <v>0</v>
      </c>
      <c r="D73" s="58">
        <v>0</v>
      </c>
      <c r="E73" s="16"/>
      <c r="F73" t="s" s="35">
        <v>2962</v>
      </c>
      <c r="G73" t="s" s="35">
        <v>2963</v>
      </c>
      <c r="H73" t="s" s="34">
        <v>2964</v>
      </c>
      <c r="I73" t="s" s="34">
        <v>2965</v>
      </c>
      <c r="J73" t="s" s="34">
        <v>2966</v>
      </c>
      <c r="K73" s="16"/>
      <c r="L73" t="s" s="34">
        <v>2967</v>
      </c>
      <c r="M73" s="16"/>
      <c r="N73" s="16"/>
      <c r="O73" t="s" s="34">
        <v>2968</v>
      </c>
      <c r="P73" t="s" s="34">
        <v>2969</v>
      </c>
      <c r="Q73" s="16"/>
      <c r="R73" s="81"/>
      <c r="S73" s="16"/>
      <c r="T73" s="81"/>
      <c r="U73" s="34"/>
      <c r="V73" s="16"/>
      <c r="W73" s="16"/>
      <c r="X73" s="55"/>
    </row>
    <row r="74" ht="38" customHeight="1">
      <c r="A74" t="s" s="20">
        <f>"E "&amp;B74</f>
        <v>2970</v>
      </c>
      <c r="B74" s="51">
        <v>71</v>
      </c>
      <c r="C74" s="60">
        <v>0</v>
      </c>
      <c r="D74" s="60">
        <v>0</v>
      </c>
      <c r="E74" s="32"/>
      <c r="F74" t="s" s="31">
        <v>2971</v>
      </c>
      <c r="G74" t="s" s="31">
        <v>2972</v>
      </c>
      <c r="H74" t="s" s="30">
        <v>2973</v>
      </c>
      <c r="I74" t="s" s="30">
        <v>2974</v>
      </c>
      <c r="J74" t="s" s="30">
        <v>2975</v>
      </c>
      <c r="K74" s="32"/>
      <c r="L74" t="s" s="30">
        <v>2976</v>
      </c>
      <c r="M74" s="32"/>
      <c r="N74" s="32"/>
      <c r="O74" t="s" s="30">
        <v>2977</v>
      </c>
      <c r="P74" t="s" s="30">
        <v>2978</v>
      </c>
      <c r="Q74" t="s" s="30">
        <v>2979</v>
      </c>
      <c r="R74" s="79"/>
      <c r="S74" s="32"/>
      <c r="T74" s="79"/>
      <c r="U74" s="30"/>
      <c r="V74" s="32"/>
      <c r="W74" s="32"/>
      <c r="X74" s="39"/>
    </row>
    <row r="75" ht="48" customHeight="1">
      <c r="A75" t="s" s="20">
        <f>"E "&amp;B75</f>
        <v>2980</v>
      </c>
      <c r="B75" s="53">
        <v>72</v>
      </c>
      <c r="C75" s="58">
        <v>0</v>
      </c>
      <c r="D75" s="58">
        <v>0</v>
      </c>
      <c r="E75" s="80"/>
      <c r="F75" t="s" s="35">
        <v>2981</v>
      </c>
      <c r="G75" t="s" s="35">
        <v>2982</v>
      </c>
      <c r="H75" t="s" s="34">
        <v>2983</v>
      </c>
      <c r="I75" t="s" s="34">
        <v>2984</v>
      </c>
      <c r="J75" t="s" s="34">
        <v>2985</v>
      </c>
      <c r="K75" s="80"/>
      <c r="L75" t="s" s="34">
        <v>2986</v>
      </c>
      <c r="M75" s="16"/>
      <c r="N75" s="16"/>
      <c r="O75" t="s" s="34">
        <v>2987</v>
      </c>
      <c r="P75" t="s" s="34">
        <v>2988</v>
      </c>
      <c r="Q75" s="16"/>
      <c r="R75" s="16"/>
      <c r="S75" s="16"/>
      <c r="T75" s="16"/>
      <c r="U75" s="16"/>
      <c r="V75" s="16"/>
      <c r="W75" s="16"/>
      <c r="X75" s="55"/>
    </row>
    <row r="76" ht="68" customHeight="1">
      <c r="A76" t="s" s="20">
        <f>"E "&amp;B76</f>
        <v>2989</v>
      </c>
      <c r="B76" s="51">
        <v>73</v>
      </c>
      <c r="C76" s="60">
        <v>0</v>
      </c>
      <c r="D76" s="60">
        <v>0</v>
      </c>
      <c r="E76" s="78"/>
      <c r="F76" t="s" s="31">
        <v>2990</v>
      </c>
      <c r="G76" t="s" s="31">
        <v>2991</v>
      </c>
      <c r="H76" t="s" s="30">
        <v>2992</v>
      </c>
      <c r="I76" t="s" s="30">
        <v>2993</v>
      </c>
      <c r="J76" t="s" s="30">
        <v>2994</v>
      </c>
      <c r="K76" s="78"/>
      <c r="L76" t="s" s="30">
        <v>2995</v>
      </c>
      <c r="M76" s="32"/>
      <c r="N76" s="32"/>
      <c r="O76" t="s" s="30">
        <v>2996</v>
      </c>
      <c r="P76" t="s" s="30">
        <v>2997</v>
      </c>
      <c r="Q76" t="s" s="30">
        <v>2998</v>
      </c>
      <c r="R76" s="32"/>
      <c r="S76" s="32"/>
      <c r="T76" s="32"/>
      <c r="U76" s="32"/>
      <c r="V76" s="32"/>
      <c r="W76" s="32"/>
      <c r="X76" s="39"/>
    </row>
    <row r="77" ht="68" customHeight="1">
      <c r="A77" t="s" s="20">
        <f>"E "&amp;B77</f>
        <v>2999</v>
      </c>
      <c r="B77" s="53">
        <v>74</v>
      </c>
      <c r="C77" s="58">
        <v>0</v>
      </c>
      <c r="D77" s="58">
        <v>0</v>
      </c>
      <c r="E77" s="16"/>
      <c r="F77" t="s" s="35">
        <v>3000</v>
      </c>
      <c r="G77" t="s" s="35">
        <v>3001</v>
      </c>
      <c r="H77" t="s" s="34">
        <v>3002</v>
      </c>
      <c r="I77" t="s" s="34">
        <v>3003</v>
      </c>
      <c r="J77" t="s" s="34">
        <v>3004</v>
      </c>
      <c r="K77" s="16"/>
      <c r="L77" t="s" s="34">
        <v>3005</v>
      </c>
      <c r="M77" s="16"/>
      <c r="N77" s="16"/>
      <c r="O77" t="s" s="34">
        <v>3006</v>
      </c>
      <c r="P77" t="s" s="34">
        <v>3007</v>
      </c>
      <c r="Q77" t="s" s="34">
        <v>3008</v>
      </c>
      <c r="R77" s="81"/>
      <c r="S77" s="16"/>
      <c r="T77" s="81"/>
      <c r="U77" s="34"/>
      <c r="V77" s="16"/>
      <c r="W77" s="16"/>
      <c r="X77" s="55"/>
    </row>
    <row r="78" ht="68" customHeight="1">
      <c r="A78" t="s" s="20">
        <f>"E "&amp;B78</f>
        <v>3009</v>
      </c>
      <c r="B78" s="51">
        <v>75</v>
      </c>
      <c r="C78" s="60">
        <v>0</v>
      </c>
      <c r="D78" s="60">
        <v>0</v>
      </c>
      <c r="E78" s="78"/>
      <c r="F78" t="s" s="31">
        <v>3010</v>
      </c>
      <c r="G78" t="s" s="31">
        <v>3011</v>
      </c>
      <c r="H78" t="s" s="30">
        <v>3012</v>
      </c>
      <c r="I78" t="s" s="30">
        <v>3013</v>
      </c>
      <c r="J78" t="s" s="30">
        <v>3014</v>
      </c>
      <c r="K78" s="78"/>
      <c r="L78" t="s" s="30">
        <v>3015</v>
      </c>
      <c r="M78" s="32"/>
      <c r="N78" s="32"/>
      <c r="O78" t="s" s="30">
        <v>3016</v>
      </c>
      <c r="P78" t="s" s="30">
        <v>3017</v>
      </c>
      <c r="Q78" t="s" s="30">
        <v>3018</v>
      </c>
      <c r="R78" s="32"/>
      <c r="S78" s="32"/>
      <c r="T78" s="32"/>
      <c r="U78" s="32"/>
      <c r="V78" s="32"/>
      <c r="W78" s="32"/>
      <c r="X78" s="39"/>
    </row>
    <row r="79" ht="218" customHeight="1">
      <c r="A79" t="s" s="20">
        <f>"E "&amp;B79</f>
        <v>3019</v>
      </c>
      <c r="B79" s="53">
        <v>76</v>
      </c>
      <c r="C79" s="58">
        <v>0</v>
      </c>
      <c r="D79" s="58">
        <v>0</v>
      </c>
      <c r="E79" s="80"/>
      <c r="F79" t="s" s="35">
        <v>3020</v>
      </c>
      <c r="G79" t="s" s="35">
        <v>3021</v>
      </c>
      <c r="H79" t="s" s="34">
        <v>3022</v>
      </c>
      <c r="I79" t="s" s="34">
        <v>3023</v>
      </c>
      <c r="J79" t="s" s="34">
        <v>3024</v>
      </c>
      <c r="K79" t="s" s="34">
        <v>3025</v>
      </c>
      <c r="L79" t="s" s="34">
        <v>3026</v>
      </c>
      <c r="M79" s="16"/>
      <c r="N79" s="16"/>
      <c r="O79" t="s" s="34">
        <v>3027</v>
      </c>
      <c r="P79" t="s" s="34">
        <v>3028</v>
      </c>
      <c r="Q79" t="s" s="34">
        <v>3029</v>
      </c>
      <c r="R79" s="16"/>
      <c r="S79" s="16"/>
      <c r="T79" s="16"/>
      <c r="U79" s="16"/>
      <c r="V79" s="16"/>
      <c r="W79" s="16"/>
      <c r="X79" s="55"/>
    </row>
    <row r="80" ht="48" customHeight="1">
      <c r="A80" t="s" s="20">
        <f>"E "&amp;B80</f>
        <v>3030</v>
      </c>
      <c r="B80" s="51">
        <v>77</v>
      </c>
      <c r="C80" s="60">
        <v>0</v>
      </c>
      <c r="D80" s="60">
        <v>0</v>
      </c>
      <c r="E80" s="78"/>
      <c r="F80" t="s" s="31">
        <v>3031</v>
      </c>
      <c r="G80" t="s" s="31">
        <v>3032</v>
      </c>
      <c r="H80" t="s" s="30">
        <v>3033</v>
      </c>
      <c r="I80" t="s" s="30">
        <v>3034</v>
      </c>
      <c r="J80" t="s" s="30">
        <v>3035</v>
      </c>
      <c r="K80" t="s" s="30">
        <v>3036</v>
      </c>
      <c r="L80" t="s" s="30">
        <v>3037</v>
      </c>
      <c r="M80" s="32"/>
      <c r="N80" s="32"/>
      <c r="O80" t="s" s="30">
        <v>3038</v>
      </c>
      <c r="P80" t="s" s="30">
        <v>3039</v>
      </c>
      <c r="Q80" t="s" s="30">
        <v>3040</v>
      </c>
      <c r="R80" s="32"/>
      <c r="S80" s="32"/>
      <c r="T80" s="32"/>
      <c r="U80" s="32"/>
      <c r="V80" s="32"/>
      <c r="W80" s="32"/>
      <c r="X80" s="39"/>
    </row>
    <row r="81" ht="68" customHeight="1">
      <c r="A81" t="s" s="20">
        <f>"E "&amp;B81</f>
        <v>3041</v>
      </c>
      <c r="B81" s="53">
        <v>78</v>
      </c>
      <c r="C81" s="58">
        <v>0</v>
      </c>
      <c r="D81" s="58">
        <v>0</v>
      </c>
      <c r="E81" s="80"/>
      <c r="F81" t="s" s="35">
        <v>3042</v>
      </c>
      <c r="G81" t="s" s="35">
        <v>3043</v>
      </c>
      <c r="H81" t="s" s="34">
        <v>3044</v>
      </c>
      <c r="I81" t="s" s="34">
        <v>3045</v>
      </c>
      <c r="J81" t="s" s="34">
        <v>3046</v>
      </c>
      <c r="K81" t="s" s="34">
        <v>3047</v>
      </c>
      <c r="L81" t="s" s="34">
        <v>3048</v>
      </c>
      <c r="M81" s="16"/>
      <c r="N81" s="16"/>
      <c r="O81" t="s" s="34">
        <v>3049</v>
      </c>
      <c r="P81" t="s" s="34">
        <v>3050</v>
      </c>
      <c r="Q81" t="s" s="34">
        <v>3051</v>
      </c>
      <c r="R81" s="16"/>
      <c r="S81" s="16"/>
      <c r="T81" s="16"/>
      <c r="U81" s="16"/>
      <c r="V81" s="16"/>
      <c r="W81" s="16"/>
      <c r="X81" s="55"/>
    </row>
    <row r="82" ht="208" customHeight="1">
      <c r="A82" t="s" s="20">
        <f>"E "&amp;B82</f>
        <v>3052</v>
      </c>
      <c r="B82" s="51">
        <v>79</v>
      </c>
      <c r="C82" s="60">
        <v>0</v>
      </c>
      <c r="D82" s="60">
        <v>0</v>
      </c>
      <c r="E82" s="32"/>
      <c r="F82" t="s" s="31">
        <v>3053</v>
      </c>
      <c r="G82" t="s" s="31">
        <v>3021</v>
      </c>
      <c r="H82" t="s" s="30">
        <v>3054</v>
      </c>
      <c r="I82" t="s" s="30">
        <v>3055</v>
      </c>
      <c r="J82" t="s" s="30">
        <v>3056</v>
      </c>
      <c r="K82" t="s" s="30">
        <v>3057</v>
      </c>
      <c r="L82" t="s" s="30">
        <v>3058</v>
      </c>
      <c r="M82" s="32"/>
      <c r="N82" s="32"/>
      <c r="O82" t="s" s="30">
        <v>3059</v>
      </c>
      <c r="P82" t="s" s="30">
        <v>3060</v>
      </c>
      <c r="Q82" t="s" s="30">
        <v>3061</v>
      </c>
      <c r="R82" s="32"/>
      <c r="S82" s="32"/>
      <c r="T82" s="32"/>
      <c r="U82" s="32"/>
      <c r="V82" s="32"/>
      <c r="W82" s="32"/>
      <c r="X82" s="39"/>
    </row>
    <row r="83" ht="38" customHeight="1">
      <c r="A83" t="s" s="20">
        <f>"E "&amp;B83</f>
        <v>3062</v>
      </c>
      <c r="B83" s="53">
        <v>80</v>
      </c>
      <c r="C83" s="58">
        <v>0</v>
      </c>
      <c r="D83" s="58">
        <v>0</v>
      </c>
      <c r="E83" s="80"/>
      <c r="F83" t="s" s="35">
        <v>3063</v>
      </c>
      <c r="G83" t="s" s="35">
        <v>3011</v>
      </c>
      <c r="H83" t="s" s="34">
        <v>3064</v>
      </c>
      <c r="I83" t="s" s="34">
        <v>3065</v>
      </c>
      <c r="J83" t="s" s="34">
        <v>3066</v>
      </c>
      <c r="K83" s="80"/>
      <c r="L83" s="81"/>
      <c r="M83" s="16"/>
      <c r="N83" s="16"/>
      <c r="O83" t="s" s="34">
        <v>3067</v>
      </c>
      <c r="P83" t="s" s="34">
        <v>3068</v>
      </c>
      <c r="Q83" t="s" s="34">
        <v>3069</v>
      </c>
      <c r="R83" s="16"/>
      <c r="S83" s="16"/>
      <c r="T83" s="16"/>
      <c r="U83" s="16"/>
      <c r="V83" s="16"/>
      <c r="W83" s="16"/>
      <c r="X83" s="55"/>
    </row>
    <row r="84" ht="38" customHeight="1">
      <c r="A84" t="s" s="20">
        <f>"E "&amp;B84</f>
        <v>3070</v>
      </c>
      <c r="B84" s="51">
        <v>81</v>
      </c>
      <c r="C84" s="60">
        <v>0</v>
      </c>
      <c r="D84" s="60">
        <v>0</v>
      </c>
      <c r="E84" s="78"/>
      <c r="F84" t="s" s="31">
        <v>3071</v>
      </c>
      <c r="G84" t="s" s="31">
        <v>3072</v>
      </c>
      <c r="H84" t="s" s="30">
        <v>3073</v>
      </c>
      <c r="I84" t="s" s="30">
        <v>3074</v>
      </c>
      <c r="J84" t="s" s="30">
        <v>2994</v>
      </c>
      <c r="K84" s="78"/>
      <c r="L84" t="s" s="30">
        <v>3075</v>
      </c>
      <c r="M84" s="32"/>
      <c r="N84" s="32"/>
      <c r="O84" t="s" s="30">
        <v>3076</v>
      </c>
      <c r="P84" t="s" s="30">
        <v>3077</v>
      </c>
      <c r="Q84" t="s" s="30">
        <v>3078</v>
      </c>
      <c r="R84" s="32"/>
      <c r="S84" s="32"/>
      <c r="T84" s="32"/>
      <c r="U84" s="32"/>
      <c r="V84" s="32"/>
      <c r="W84" s="32"/>
      <c r="X84" s="39"/>
    </row>
    <row r="85" ht="48" customHeight="1">
      <c r="A85" t="s" s="20">
        <f>"E "&amp;B85</f>
        <v>3079</v>
      </c>
      <c r="B85" s="53">
        <v>82</v>
      </c>
      <c r="C85" s="58">
        <v>0</v>
      </c>
      <c r="D85" s="58">
        <v>0</v>
      </c>
      <c r="E85" s="80"/>
      <c r="F85" t="s" s="35">
        <v>3080</v>
      </c>
      <c r="G85" t="s" s="35">
        <v>3081</v>
      </c>
      <c r="H85" t="s" s="34">
        <v>3082</v>
      </c>
      <c r="I85" t="s" s="34">
        <v>3083</v>
      </c>
      <c r="J85" t="s" s="34">
        <v>3084</v>
      </c>
      <c r="K85" t="s" s="34">
        <v>3085</v>
      </c>
      <c r="L85" t="s" s="34">
        <v>3086</v>
      </c>
      <c r="M85" s="16"/>
      <c r="N85" s="16"/>
      <c r="O85" t="s" s="34">
        <v>3087</v>
      </c>
      <c r="P85" t="s" s="34">
        <v>3088</v>
      </c>
      <c r="Q85" t="s" s="34">
        <v>3089</v>
      </c>
      <c r="R85" s="16"/>
      <c r="S85" s="16"/>
      <c r="T85" s="16"/>
      <c r="U85" s="16"/>
      <c r="V85" s="16"/>
      <c r="W85" s="16"/>
      <c r="X85" s="55"/>
    </row>
    <row r="86" ht="58" customHeight="1">
      <c r="A86" t="s" s="20">
        <f>"E "&amp;B86</f>
        <v>3090</v>
      </c>
      <c r="B86" s="51">
        <v>83</v>
      </c>
      <c r="C86" s="60">
        <v>0</v>
      </c>
      <c r="D86" s="60">
        <v>0</v>
      </c>
      <c r="E86" s="78"/>
      <c r="F86" t="s" s="31">
        <v>3091</v>
      </c>
      <c r="G86" t="s" s="31">
        <v>3091</v>
      </c>
      <c r="H86" t="s" s="30">
        <v>3092</v>
      </c>
      <c r="I86" t="s" s="30">
        <v>3093</v>
      </c>
      <c r="J86" t="s" s="30">
        <v>3094</v>
      </c>
      <c r="K86" s="78"/>
      <c r="L86" s="79"/>
      <c r="M86" s="32"/>
      <c r="N86" s="32"/>
      <c r="O86" t="s" s="30">
        <v>3095</v>
      </c>
      <c r="P86" t="s" s="30">
        <v>3096</v>
      </c>
      <c r="Q86" t="s" s="30">
        <v>3097</v>
      </c>
      <c r="R86" s="32"/>
      <c r="S86" s="32"/>
      <c r="T86" s="32"/>
      <c r="U86" s="32"/>
      <c r="V86" s="32"/>
      <c r="W86" s="32"/>
      <c r="X86" s="39"/>
    </row>
    <row r="87" ht="48" customHeight="1">
      <c r="A87" t="s" s="20">
        <f>"E "&amp;B87</f>
        <v>3098</v>
      </c>
      <c r="B87" s="53">
        <v>84</v>
      </c>
      <c r="C87" s="58">
        <v>0</v>
      </c>
      <c r="D87" s="58">
        <v>0</v>
      </c>
      <c r="E87" s="80"/>
      <c r="F87" t="s" s="35">
        <v>3099</v>
      </c>
      <c r="G87" t="s" s="35">
        <v>3099</v>
      </c>
      <c r="H87" t="s" s="34">
        <v>3100</v>
      </c>
      <c r="I87" t="s" s="34">
        <v>3101</v>
      </c>
      <c r="J87" t="s" s="34">
        <v>456</v>
      </c>
      <c r="K87" s="80"/>
      <c r="L87" t="s" s="34">
        <v>3102</v>
      </c>
      <c r="M87" s="16"/>
      <c r="N87" s="16"/>
      <c r="O87" t="s" s="34">
        <v>3103</v>
      </c>
      <c r="P87" t="s" s="34">
        <v>3104</v>
      </c>
      <c r="Q87" s="16"/>
      <c r="R87" s="16"/>
      <c r="S87" s="16"/>
      <c r="T87" s="16"/>
      <c r="U87" s="16"/>
      <c r="V87" s="16"/>
      <c r="W87" s="16"/>
      <c r="X87" s="55"/>
    </row>
    <row r="88" ht="48" customHeight="1">
      <c r="A88" t="s" s="20">
        <f>"E "&amp;B88</f>
        <v>3105</v>
      </c>
      <c r="B88" s="51">
        <v>85</v>
      </c>
      <c r="C88" s="60">
        <v>0</v>
      </c>
      <c r="D88" s="60">
        <v>0</v>
      </c>
      <c r="E88" s="78"/>
      <c r="F88" t="s" s="31">
        <v>3106</v>
      </c>
      <c r="G88" t="s" s="31">
        <v>3106</v>
      </c>
      <c r="H88" t="s" s="30">
        <v>3107</v>
      </c>
      <c r="I88" t="s" s="30">
        <v>3108</v>
      </c>
      <c r="J88" t="s" s="30">
        <v>3109</v>
      </c>
      <c r="K88" s="78"/>
      <c r="L88" t="s" s="30">
        <v>3110</v>
      </c>
      <c r="M88" s="32"/>
      <c r="N88" s="32"/>
      <c r="O88" t="s" s="30">
        <v>3111</v>
      </c>
      <c r="P88" t="s" s="30">
        <v>3112</v>
      </c>
      <c r="Q88" t="s" s="30">
        <v>3113</v>
      </c>
      <c r="R88" s="32"/>
      <c r="S88" s="32"/>
      <c r="T88" s="32"/>
      <c r="U88" s="32"/>
      <c r="V88" s="32"/>
      <c r="W88" s="32"/>
      <c r="X88" s="39"/>
    </row>
    <row r="89" ht="208" customHeight="1">
      <c r="A89" t="s" s="20">
        <f>"E "&amp;B89</f>
        <v>3114</v>
      </c>
      <c r="B89" s="53">
        <v>86</v>
      </c>
      <c r="C89" s="58">
        <v>1</v>
      </c>
      <c r="D89" s="58">
        <v>1</v>
      </c>
      <c r="E89" t="s" s="34">
        <v>26</v>
      </c>
      <c r="F89" t="s" s="35">
        <v>28</v>
      </c>
      <c r="G89" t="s" s="35">
        <v>3115</v>
      </c>
      <c r="H89" s="16"/>
      <c r="I89" t="s" s="34">
        <v>3116</v>
      </c>
      <c r="J89" t="s" s="34">
        <v>3117</v>
      </c>
      <c r="K89" t="s" s="34">
        <v>3118</v>
      </c>
      <c r="L89" t="s" s="34">
        <v>3119</v>
      </c>
      <c r="M89" s="16"/>
      <c r="N89" s="16"/>
      <c r="O89" t="s" s="34">
        <v>3120</v>
      </c>
      <c r="P89" t="s" s="34">
        <v>3121</v>
      </c>
      <c r="Q89" t="s" s="34">
        <v>3122</v>
      </c>
      <c r="R89" s="16"/>
      <c r="S89" t="s" s="34">
        <v>3123</v>
      </c>
      <c r="T89" s="81"/>
      <c r="U89" t="s" s="34">
        <v>3124</v>
      </c>
      <c r="V89" s="16"/>
      <c r="W89" s="16"/>
      <c r="X89" s="55"/>
    </row>
    <row r="90" ht="88" customHeight="1">
      <c r="A90" t="s" s="20">
        <f>"E "&amp;B90</f>
        <v>3125</v>
      </c>
      <c r="B90" s="51">
        <v>87</v>
      </c>
      <c r="C90" s="60">
        <v>0</v>
      </c>
      <c r="D90" s="60">
        <v>0</v>
      </c>
      <c r="E90" s="78"/>
      <c r="F90" t="s" s="31">
        <v>3126</v>
      </c>
      <c r="G90" t="s" s="31">
        <v>3127</v>
      </c>
      <c r="H90" t="s" s="30">
        <v>27</v>
      </c>
      <c r="I90" t="s" s="30">
        <v>3128</v>
      </c>
      <c r="J90" t="s" s="30">
        <v>3109</v>
      </c>
      <c r="K90" s="78"/>
      <c r="L90" t="s" s="30">
        <v>3129</v>
      </c>
      <c r="M90" s="32"/>
      <c r="N90" s="32"/>
      <c r="O90" t="s" s="30">
        <v>301</v>
      </c>
      <c r="P90" t="s" s="30">
        <v>3130</v>
      </c>
      <c r="Q90" t="s" s="30">
        <v>3131</v>
      </c>
      <c r="R90" s="32"/>
      <c r="S90" s="32"/>
      <c r="T90" s="32"/>
      <c r="U90" s="32"/>
      <c r="V90" s="32"/>
      <c r="W90" s="32"/>
      <c r="X90" s="39"/>
    </row>
    <row r="91" ht="38" customHeight="1">
      <c r="A91" t="s" s="20">
        <f>"E "&amp;B91</f>
        <v>3132</v>
      </c>
      <c r="B91" s="53">
        <v>88</v>
      </c>
      <c r="C91" s="58">
        <v>0</v>
      </c>
      <c r="D91" s="58">
        <v>0</v>
      </c>
      <c r="E91" s="80"/>
      <c r="F91" t="s" s="35">
        <v>3126</v>
      </c>
      <c r="G91" t="s" s="35">
        <v>3127</v>
      </c>
      <c r="H91" t="s" s="34">
        <v>3133</v>
      </c>
      <c r="I91" t="s" s="34">
        <v>3133</v>
      </c>
      <c r="J91" t="s" s="34">
        <v>456</v>
      </c>
      <c r="K91" s="80"/>
      <c r="L91" t="s" s="34">
        <v>3134</v>
      </c>
      <c r="M91" s="16"/>
      <c r="N91" s="16"/>
      <c r="O91" t="s" s="34">
        <v>301</v>
      </c>
      <c r="P91" t="s" s="34">
        <v>3135</v>
      </c>
      <c r="Q91" t="s" s="34">
        <v>3136</v>
      </c>
      <c r="R91" s="16"/>
      <c r="S91" s="16"/>
      <c r="T91" s="16"/>
      <c r="U91" s="16"/>
      <c r="V91" s="16"/>
      <c r="W91" s="16"/>
      <c r="X91" s="55"/>
    </row>
    <row r="92" ht="768" customHeight="1">
      <c r="A92" t="s" s="20">
        <f>"E "&amp;B92</f>
        <v>3137</v>
      </c>
      <c r="B92" s="51">
        <v>89</v>
      </c>
      <c r="C92" s="60">
        <v>1</v>
      </c>
      <c r="D92" s="60">
        <v>0</v>
      </c>
      <c r="E92" t="s" s="30">
        <v>26</v>
      </c>
      <c r="F92" t="s" s="31">
        <v>3126</v>
      </c>
      <c r="G92" t="s" s="31">
        <v>3138</v>
      </c>
      <c r="H92" s="32"/>
      <c r="I92" t="s" s="30">
        <v>3139</v>
      </c>
      <c r="J92" t="s" s="30">
        <v>3140</v>
      </c>
      <c r="K92" t="s" s="30">
        <v>3141</v>
      </c>
      <c r="L92" t="s" s="30">
        <v>3142</v>
      </c>
      <c r="M92" s="32"/>
      <c r="N92" s="32"/>
      <c r="O92" t="s" s="30">
        <v>3143</v>
      </c>
      <c r="P92" s="32"/>
      <c r="Q92" t="s" s="30">
        <v>3144</v>
      </c>
      <c r="R92" s="32"/>
      <c r="S92" s="32"/>
      <c r="T92" s="32"/>
      <c r="U92" t="s" s="30">
        <v>3145</v>
      </c>
      <c r="V92" t="s" s="30">
        <v>3146</v>
      </c>
      <c r="W92" s="32"/>
      <c r="X92" s="39"/>
    </row>
    <row r="93" ht="148" customHeight="1">
      <c r="A93" t="s" s="20">
        <f>"E "&amp;B93</f>
        <v>3147</v>
      </c>
      <c r="B93" s="53">
        <v>90</v>
      </c>
      <c r="C93" s="58">
        <v>0</v>
      </c>
      <c r="D93" s="58">
        <v>0</v>
      </c>
      <c r="E93" s="80"/>
      <c r="F93" t="s" s="35">
        <v>3148</v>
      </c>
      <c r="G93" t="s" s="35">
        <v>3127</v>
      </c>
      <c r="H93" t="s" s="34">
        <v>3149</v>
      </c>
      <c r="I93" t="s" s="34">
        <v>3150</v>
      </c>
      <c r="J93" t="s" s="34">
        <v>520</v>
      </c>
      <c r="K93" t="s" s="34">
        <v>3151</v>
      </c>
      <c r="L93" s="16"/>
      <c r="M93" s="16"/>
      <c r="N93" s="16"/>
      <c r="O93" t="s" s="34">
        <v>3143</v>
      </c>
      <c r="P93" s="16"/>
      <c r="Q93" t="s" s="34">
        <v>3152</v>
      </c>
      <c r="R93" s="16"/>
      <c r="S93" s="16"/>
      <c r="T93" s="16"/>
      <c r="U93" s="16"/>
      <c r="V93" s="16"/>
      <c r="W93" s="16"/>
      <c r="X93" s="55"/>
    </row>
    <row r="94" ht="118" customHeight="1">
      <c r="A94" t="s" s="20">
        <f>"E "&amp;B94</f>
        <v>3153</v>
      </c>
      <c r="B94" s="51">
        <v>91</v>
      </c>
      <c r="C94" s="60">
        <v>0</v>
      </c>
      <c r="D94" s="60">
        <v>0</v>
      </c>
      <c r="E94" s="78"/>
      <c r="F94" t="s" s="31">
        <v>3154</v>
      </c>
      <c r="G94" t="s" s="31">
        <v>3138</v>
      </c>
      <c r="H94" t="s" s="30">
        <v>3155</v>
      </c>
      <c r="I94" t="s" s="30">
        <v>3156</v>
      </c>
      <c r="J94" t="s" s="30">
        <v>3157</v>
      </c>
      <c r="K94" s="78"/>
      <c r="L94" t="s" s="30">
        <v>3158</v>
      </c>
      <c r="M94" s="32"/>
      <c r="N94" s="32"/>
      <c r="O94" t="s" s="30">
        <v>301</v>
      </c>
      <c r="P94" t="s" s="30">
        <v>3159</v>
      </c>
      <c r="Q94" t="s" s="30">
        <v>3160</v>
      </c>
      <c r="R94" s="32"/>
      <c r="S94" s="32"/>
      <c r="T94" s="32"/>
      <c r="U94" s="32"/>
      <c r="V94" s="32"/>
      <c r="W94" s="32"/>
      <c r="X94" s="39"/>
    </row>
    <row r="95" ht="268" customHeight="1">
      <c r="A95" t="s" s="20">
        <f>"E "&amp;B95</f>
        <v>3161</v>
      </c>
      <c r="B95" s="53">
        <v>92</v>
      </c>
      <c r="C95" s="58">
        <v>0</v>
      </c>
      <c r="D95" s="58">
        <v>0</v>
      </c>
      <c r="E95" s="16"/>
      <c r="F95" t="s" s="35">
        <v>3162</v>
      </c>
      <c r="G95" t="s" s="35">
        <v>3163</v>
      </c>
      <c r="H95" t="s" s="34">
        <v>3054</v>
      </c>
      <c r="I95" t="s" s="34">
        <v>3164</v>
      </c>
      <c r="J95" t="s" s="34">
        <v>3165</v>
      </c>
      <c r="K95" s="16"/>
      <c r="L95" t="s" s="34">
        <v>3166</v>
      </c>
      <c r="M95" s="16"/>
      <c r="N95" s="16"/>
      <c r="O95" t="s" s="34">
        <v>3167</v>
      </c>
      <c r="P95" t="s" s="34">
        <v>3168</v>
      </c>
      <c r="Q95" t="s" s="34">
        <v>3169</v>
      </c>
      <c r="R95" s="16"/>
      <c r="S95" s="16"/>
      <c r="T95" s="16"/>
      <c r="U95" s="16"/>
      <c r="V95" s="16"/>
      <c r="W95" s="16"/>
      <c r="X95" s="55"/>
    </row>
    <row r="96" ht="28" customHeight="1">
      <c r="A96" t="s" s="20">
        <f>"E "&amp;B96</f>
        <v>3170</v>
      </c>
      <c r="B96" s="51">
        <v>93</v>
      </c>
      <c r="C96" s="60">
        <v>0</v>
      </c>
      <c r="D96" s="60">
        <v>0</v>
      </c>
      <c r="E96" s="78"/>
      <c r="F96" t="s" s="31">
        <v>3171</v>
      </c>
      <c r="G96" t="s" s="31">
        <v>3172</v>
      </c>
      <c r="H96" t="s" s="30">
        <v>3173</v>
      </c>
      <c r="I96" t="s" s="30">
        <v>3174</v>
      </c>
      <c r="J96" t="s" s="30">
        <v>3175</v>
      </c>
      <c r="K96" t="s" s="30">
        <v>3176</v>
      </c>
      <c r="L96" s="32"/>
      <c r="M96" s="32"/>
      <c r="N96" s="32"/>
      <c r="O96" t="s" s="30">
        <v>3177</v>
      </c>
      <c r="P96" t="s" s="30">
        <v>2960</v>
      </c>
      <c r="Q96" s="32"/>
      <c r="R96" s="32"/>
      <c r="S96" s="32"/>
      <c r="T96" s="32"/>
      <c r="U96" s="32"/>
      <c r="V96" s="32"/>
      <c r="W96" s="32"/>
      <c r="X96" s="39"/>
    </row>
    <row r="97" ht="28" customHeight="1">
      <c r="A97" t="s" s="20">
        <f>"E "&amp;B97</f>
        <v>3178</v>
      </c>
      <c r="B97" s="53">
        <v>94</v>
      </c>
      <c r="C97" s="58">
        <v>0</v>
      </c>
      <c r="D97" s="58">
        <v>0</v>
      </c>
      <c r="E97" s="80"/>
      <c r="F97" t="s" s="35">
        <v>3171</v>
      </c>
      <c r="G97" t="s" s="35">
        <v>3179</v>
      </c>
      <c r="H97" t="s" s="34">
        <v>3180</v>
      </c>
      <c r="I97" t="s" s="34">
        <v>3181</v>
      </c>
      <c r="J97" t="s" s="34">
        <v>3182</v>
      </c>
      <c r="K97" s="80"/>
      <c r="L97" s="81"/>
      <c r="M97" s="16"/>
      <c r="N97" s="16"/>
      <c r="O97" t="s" s="34">
        <v>3183</v>
      </c>
      <c r="P97" s="81"/>
      <c r="Q97" s="16"/>
      <c r="R97" s="16"/>
      <c r="S97" s="16"/>
      <c r="T97" s="16"/>
      <c r="U97" s="16"/>
      <c r="V97" s="16"/>
      <c r="W97" s="16"/>
      <c r="X97" s="55"/>
    </row>
    <row r="98" ht="18" customHeight="1">
      <c r="A98" t="s" s="20">
        <f>"E "&amp;B98</f>
        <v>3184</v>
      </c>
      <c r="B98" s="51">
        <v>95</v>
      </c>
      <c r="C98" s="60">
        <v>0</v>
      </c>
      <c r="D98" s="60">
        <v>0</v>
      </c>
      <c r="E98" s="78"/>
      <c r="F98" t="s" s="31">
        <v>3171</v>
      </c>
      <c r="G98" t="s" s="31">
        <v>3172</v>
      </c>
      <c r="H98" t="s" s="30">
        <v>3185</v>
      </c>
      <c r="I98" t="s" s="30">
        <v>3186</v>
      </c>
      <c r="J98" t="s" s="30">
        <v>3187</v>
      </c>
      <c r="K98" s="78"/>
      <c r="L98" s="79"/>
      <c r="M98" s="32"/>
      <c r="N98" s="32"/>
      <c r="O98" t="s" s="30">
        <v>3188</v>
      </c>
      <c r="P98" t="s" s="30">
        <v>3189</v>
      </c>
      <c r="Q98" s="32"/>
      <c r="R98" s="32"/>
      <c r="S98" s="32"/>
      <c r="T98" s="32"/>
      <c r="U98" s="32"/>
      <c r="V98" s="32"/>
      <c r="W98" s="32"/>
      <c r="X98" s="39"/>
    </row>
    <row r="99" ht="118" customHeight="1">
      <c r="A99" t="s" s="20">
        <f>"E "&amp;B99</f>
        <v>3190</v>
      </c>
      <c r="B99" s="53">
        <v>96</v>
      </c>
      <c r="C99" s="58">
        <v>1</v>
      </c>
      <c r="D99" s="58">
        <v>0</v>
      </c>
      <c r="E99" t="s" s="34">
        <v>26</v>
      </c>
      <c r="F99" t="s" s="35">
        <v>3191</v>
      </c>
      <c r="G99" t="s" s="35">
        <v>3163</v>
      </c>
      <c r="H99" s="16"/>
      <c r="I99" t="s" s="34">
        <v>3192</v>
      </c>
      <c r="J99" t="s" s="34">
        <v>3193</v>
      </c>
      <c r="K99" t="s" s="34">
        <v>3194</v>
      </c>
      <c r="L99" t="s" s="34">
        <v>3195</v>
      </c>
      <c r="M99" s="16"/>
      <c r="N99" s="16"/>
      <c r="O99" t="s" s="34">
        <v>3196</v>
      </c>
      <c r="P99" t="s" s="34">
        <v>3197</v>
      </c>
      <c r="Q99" t="s" s="34">
        <v>3198</v>
      </c>
      <c r="R99" s="81"/>
      <c r="S99" t="s" s="34">
        <v>3199</v>
      </c>
      <c r="T99" s="81"/>
      <c r="U99" t="s" s="34">
        <v>3200</v>
      </c>
      <c r="V99" s="16"/>
      <c r="W99" s="16"/>
      <c r="X99" s="55"/>
    </row>
    <row r="100" ht="408" customHeight="1">
      <c r="A100" t="s" s="20">
        <f>"E "&amp;B100</f>
        <v>3201</v>
      </c>
      <c r="B100" s="51">
        <v>97</v>
      </c>
      <c r="C100" s="60">
        <v>0</v>
      </c>
      <c r="D100" s="60">
        <v>0</v>
      </c>
      <c r="E100" s="78"/>
      <c r="F100" t="s" s="31">
        <v>35</v>
      </c>
      <c r="G100" t="s" s="31">
        <v>3202</v>
      </c>
      <c r="H100" t="s" s="30">
        <v>3203</v>
      </c>
      <c r="I100" t="s" s="30">
        <v>3204</v>
      </c>
      <c r="J100" t="s" s="30">
        <v>3205</v>
      </c>
      <c r="K100" t="s" s="30">
        <v>3206</v>
      </c>
      <c r="L100" s="79"/>
      <c r="M100" s="32"/>
      <c r="N100" s="32"/>
      <c r="O100" t="s" s="30">
        <v>3207</v>
      </c>
      <c r="P100" t="s" s="30">
        <v>3208</v>
      </c>
      <c r="Q100" t="s" s="30">
        <v>3209</v>
      </c>
      <c r="R100" s="32"/>
      <c r="S100" s="32"/>
      <c r="T100" s="32"/>
      <c r="U100" s="32"/>
      <c r="V100" s="32"/>
      <c r="W100" s="32"/>
      <c r="X100" s="39"/>
    </row>
    <row r="101" ht="78" customHeight="1">
      <c r="A101" t="s" s="20">
        <f>"E "&amp;B101</f>
        <v>3210</v>
      </c>
      <c r="B101" s="53">
        <v>98</v>
      </c>
      <c r="C101" s="58">
        <v>0</v>
      </c>
      <c r="D101" s="58">
        <v>0</v>
      </c>
      <c r="E101" s="80"/>
      <c r="F101" t="s" s="35">
        <v>35</v>
      </c>
      <c r="G101" t="s" s="35">
        <v>2874</v>
      </c>
      <c r="H101" t="s" s="34">
        <v>3211</v>
      </c>
      <c r="I101" t="s" s="34">
        <v>3212</v>
      </c>
      <c r="J101" s="80"/>
      <c r="K101" s="80"/>
      <c r="L101" s="81"/>
      <c r="M101" s="16"/>
      <c r="N101" s="80"/>
      <c r="O101" t="s" s="34">
        <v>301</v>
      </c>
      <c r="P101" s="81"/>
      <c r="Q101" t="s" s="34">
        <v>3213</v>
      </c>
      <c r="R101" s="16"/>
      <c r="S101" s="16"/>
      <c r="T101" s="16"/>
      <c r="U101" s="16"/>
      <c r="V101" s="16"/>
      <c r="W101" s="16"/>
      <c r="X101" s="55"/>
    </row>
    <row r="102" ht="88" customHeight="1">
      <c r="A102" t="s" s="20">
        <f>"E "&amp;B102</f>
        <v>3214</v>
      </c>
      <c r="B102" s="51">
        <v>99</v>
      </c>
      <c r="C102" s="60">
        <v>1</v>
      </c>
      <c r="D102" s="60">
        <v>0</v>
      </c>
      <c r="E102" t="s" s="30">
        <v>26</v>
      </c>
      <c r="F102" t="s" s="31">
        <v>35</v>
      </c>
      <c r="G102" t="s" s="31">
        <v>3215</v>
      </c>
      <c r="H102" s="32"/>
      <c r="I102" t="s" s="30">
        <v>3216</v>
      </c>
      <c r="J102" t="s" s="30">
        <v>3217</v>
      </c>
      <c r="K102" t="s" s="30">
        <v>3218</v>
      </c>
      <c r="L102" s="79"/>
      <c r="M102" s="32"/>
      <c r="N102" s="32"/>
      <c r="O102" t="s" s="30">
        <v>3219</v>
      </c>
      <c r="P102" s="79"/>
      <c r="Q102" t="s" s="30">
        <v>3220</v>
      </c>
      <c r="R102" s="32"/>
      <c r="S102" s="32"/>
      <c r="T102" s="32"/>
      <c r="U102" s="32"/>
      <c r="V102" s="32"/>
      <c r="W102" s="32"/>
      <c r="X102" s="39"/>
    </row>
    <row r="103" ht="28" customHeight="1">
      <c r="A103" t="s" s="20">
        <f>"E "&amp;B103</f>
        <v>3221</v>
      </c>
      <c r="B103" s="53">
        <v>100</v>
      </c>
      <c r="C103" s="58">
        <v>1</v>
      </c>
      <c r="D103" s="58">
        <v>0</v>
      </c>
      <c r="E103" t="s" s="34">
        <v>26</v>
      </c>
      <c r="F103" t="s" s="35">
        <v>35</v>
      </c>
      <c r="G103" t="s" s="35">
        <v>3222</v>
      </c>
      <c r="H103" s="16"/>
      <c r="I103" t="s" s="34">
        <v>3223</v>
      </c>
      <c r="J103" t="s" s="34">
        <v>3224</v>
      </c>
      <c r="K103" s="80"/>
      <c r="L103" s="81"/>
      <c r="M103" s="16"/>
      <c r="N103" s="16"/>
      <c r="O103" t="s" s="34">
        <v>3225</v>
      </c>
      <c r="P103" t="s" s="34">
        <v>3226</v>
      </c>
      <c r="Q103" t="s" s="34">
        <v>3227</v>
      </c>
      <c r="R103" s="81"/>
      <c r="S103" t="s" s="34">
        <v>3228</v>
      </c>
      <c r="T103" s="81"/>
      <c r="U103" s="34"/>
      <c r="V103" t="s" s="34">
        <v>3229</v>
      </c>
      <c r="W103" s="16"/>
      <c r="X103" s="55"/>
    </row>
    <row r="104" ht="48" customHeight="1">
      <c r="A104" t="s" s="20">
        <f>"E "&amp;B104</f>
        <v>3230</v>
      </c>
      <c r="B104" s="51">
        <v>101</v>
      </c>
      <c r="C104" s="60">
        <v>1</v>
      </c>
      <c r="D104" s="60">
        <v>0</v>
      </c>
      <c r="E104" t="s" s="30">
        <v>26</v>
      </c>
      <c r="F104" t="s" s="31">
        <v>3231</v>
      </c>
      <c r="G104" t="s" s="31">
        <v>3232</v>
      </c>
      <c r="H104" s="32"/>
      <c r="I104" t="s" s="30">
        <v>3233</v>
      </c>
      <c r="J104" t="s" s="30">
        <v>3234</v>
      </c>
      <c r="K104" t="s" s="30">
        <v>3235</v>
      </c>
      <c r="L104" t="s" s="30">
        <v>3236</v>
      </c>
      <c r="M104" s="32"/>
      <c r="N104" s="32"/>
      <c r="O104" t="s" s="30">
        <v>3237</v>
      </c>
      <c r="P104" t="s" s="30">
        <v>3238</v>
      </c>
      <c r="Q104" s="32"/>
      <c r="R104" s="79"/>
      <c r="S104" s="32"/>
      <c r="T104" s="79"/>
      <c r="U104" t="s" s="30">
        <v>3200</v>
      </c>
      <c r="V104" s="32"/>
      <c r="W104" t="s" s="30">
        <v>3239</v>
      </c>
      <c r="X104" s="39"/>
    </row>
    <row r="105" ht="118" customHeight="1">
      <c r="A105" t="s" s="20">
        <f>"E "&amp;B105</f>
        <v>3240</v>
      </c>
      <c r="B105" s="53">
        <v>102</v>
      </c>
      <c r="C105" s="58">
        <v>1</v>
      </c>
      <c r="D105" s="58">
        <v>0</v>
      </c>
      <c r="E105" t="s" s="34">
        <v>26</v>
      </c>
      <c r="F105" t="s" s="35">
        <v>3241</v>
      </c>
      <c r="G105" t="s" s="35">
        <v>3242</v>
      </c>
      <c r="H105" s="16"/>
      <c r="I105" t="s" s="34">
        <v>3243</v>
      </c>
      <c r="J105" t="s" s="34">
        <v>3244</v>
      </c>
      <c r="K105" s="80"/>
      <c r="L105" t="s" s="34">
        <v>3245</v>
      </c>
      <c r="M105" s="16"/>
      <c r="N105" s="16"/>
      <c r="O105" t="s" s="34">
        <v>3246</v>
      </c>
      <c r="P105" s="16"/>
      <c r="Q105" t="s" s="34">
        <v>3247</v>
      </c>
      <c r="R105" s="16"/>
      <c r="S105" s="16"/>
      <c r="T105" s="16"/>
      <c r="U105" s="16"/>
      <c r="V105" s="16"/>
      <c r="W105" s="16"/>
      <c r="X105" s="55"/>
    </row>
    <row r="106" ht="138" customHeight="1">
      <c r="A106" t="s" s="20">
        <f>"E "&amp;B106</f>
        <v>3248</v>
      </c>
      <c r="B106" s="51">
        <v>103</v>
      </c>
      <c r="C106" s="60">
        <v>0</v>
      </c>
      <c r="D106" s="60">
        <v>0</v>
      </c>
      <c r="E106" s="32"/>
      <c r="F106" t="s" s="31">
        <v>3249</v>
      </c>
      <c r="G106" t="s" s="31">
        <v>3250</v>
      </c>
      <c r="H106" t="s" s="30">
        <v>3251</v>
      </c>
      <c r="I106" t="s" s="30">
        <v>3252</v>
      </c>
      <c r="J106" t="s" s="30">
        <v>3253</v>
      </c>
      <c r="K106" t="s" s="30">
        <v>3254</v>
      </c>
      <c r="L106" t="s" s="30">
        <v>3255</v>
      </c>
      <c r="M106" s="32"/>
      <c r="N106" s="32"/>
      <c r="O106" t="s" s="30">
        <v>3256</v>
      </c>
      <c r="P106" t="s" s="30">
        <v>3257</v>
      </c>
      <c r="Q106" t="s" s="30">
        <v>3258</v>
      </c>
      <c r="R106" s="32"/>
      <c r="S106" s="32"/>
      <c r="T106" s="32"/>
      <c r="U106" s="32"/>
      <c r="V106" s="32"/>
      <c r="W106" s="32"/>
      <c r="X106" s="39"/>
    </row>
    <row r="107" ht="68" customHeight="1">
      <c r="A107" t="s" s="20">
        <f>"E "&amp;B107</f>
        <v>3259</v>
      </c>
      <c r="B107" s="53">
        <v>104</v>
      </c>
      <c r="C107" s="58">
        <v>0</v>
      </c>
      <c r="D107" s="58">
        <v>0</v>
      </c>
      <c r="E107" s="80"/>
      <c r="F107" t="s" s="35">
        <v>3260</v>
      </c>
      <c r="G107" t="s" s="35">
        <v>3260</v>
      </c>
      <c r="H107" t="s" s="34">
        <v>3100</v>
      </c>
      <c r="I107" t="s" s="34">
        <v>3261</v>
      </c>
      <c r="J107" t="s" s="34">
        <v>456</v>
      </c>
      <c r="K107" s="80"/>
      <c r="L107" t="s" s="34">
        <v>3262</v>
      </c>
      <c r="M107" s="16"/>
      <c r="N107" s="16"/>
      <c r="O107" t="s" s="34">
        <v>3263</v>
      </c>
      <c r="P107" t="s" s="34">
        <v>3264</v>
      </c>
      <c r="Q107" t="s" s="34">
        <v>3265</v>
      </c>
      <c r="R107" s="16"/>
      <c r="S107" s="16"/>
      <c r="T107" s="16"/>
      <c r="U107" s="16"/>
      <c r="V107" s="16"/>
      <c r="W107" s="16"/>
      <c r="X107" s="55"/>
    </row>
    <row r="108" ht="58" customHeight="1">
      <c r="A108" t="s" s="20">
        <f>"E "&amp;B108</f>
        <v>3266</v>
      </c>
      <c r="B108" s="51">
        <v>105</v>
      </c>
      <c r="C108" s="60">
        <v>1</v>
      </c>
      <c r="D108" s="60">
        <v>0</v>
      </c>
      <c r="E108" t="s" s="30">
        <v>26</v>
      </c>
      <c r="F108" t="s" s="31">
        <v>3267</v>
      </c>
      <c r="G108" t="s" s="31">
        <v>3268</v>
      </c>
      <c r="H108" s="32"/>
      <c r="I108" t="s" s="30">
        <v>3269</v>
      </c>
      <c r="J108" t="s" s="30">
        <v>3270</v>
      </c>
      <c r="K108" t="s" s="30">
        <v>3271</v>
      </c>
      <c r="L108" t="s" s="30">
        <v>3272</v>
      </c>
      <c r="M108" s="32"/>
      <c r="N108" s="32"/>
      <c r="O108" t="s" s="30">
        <v>3273</v>
      </c>
      <c r="P108" t="s" s="30">
        <v>3274</v>
      </c>
      <c r="Q108" s="32"/>
      <c r="R108" s="79"/>
      <c r="S108" t="s" s="30">
        <v>3275</v>
      </c>
      <c r="T108" s="79"/>
      <c r="U108" s="30"/>
      <c r="V108" s="32"/>
      <c r="W108" s="32"/>
      <c r="X108" s="39"/>
    </row>
    <row r="109" ht="118" customHeight="1">
      <c r="A109" t="s" s="20">
        <f>"E "&amp;B109</f>
        <v>3276</v>
      </c>
      <c r="B109" s="53">
        <v>106</v>
      </c>
      <c r="C109" s="58">
        <v>0</v>
      </c>
      <c r="D109" s="58">
        <v>0</v>
      </c>
      <c r="E109" s="80"/>
      <c r="F109" t="s" s="35">
        <v>3277</v>
      </c>
      <c r="G109" t="s" s="35">
        <v>3277</v>
      </c>
      <c r="H109" t="s" s="34">
        <v>3278</v>
      </c>
      <c r="I109" t="s" s="34">
        <v>3279</v>
      </c>
      <c r="J109" t="s" s="34">
        <v>3280</v>
      </c>
      <c r="K109" s="80"/>
      <c r="L109" t="s" s="34">
        <v>3281</v>
      </c>
      <c r="M109" s="16"/>
      <c r="N109" s="16"/>
      <c r="O109" t="s" s="34">
        <v>3282</v>
      </c>
      <c r="P109" t="s" s="34">
        <v>3283</v>
      </c>
      <c r="Q109" t="s" s="34">
        <v>3284</v>
      </c>
      <c r="R109" s="16"/>
      <c r="S109" s="16"/>
      <c r="T109" s="16"/>
      <c r="U109" s="16"/>
      <c r="V109" s="16"/>
      <c r="W109" s="16"/>
      <c r="X109" s="55"/>
    </row>
    <row r="110" ht="88" customHeight="1">
      <c r="A110" t="s" s="20">
        <f>"E "&amp;B110</f>
        <v>3285</v>
      </c>
      <c r="B110" s="51">
        <v>107</v>
      </c>
      <c r="C110" s="60">
        <v>0</v>
      </c>
      <c r="D110" s="60">
        <v>0</v>
      </c>
      <c r="E110" s="78"/>
      <c r="F110" t="s" s="31">
        <v>3286</v>
      </c>
      <c r="G110" t="s" s="31">
        <v>3287</v>
      </c>
      <c r="H110" t="s" s="30">
        <v>2650</v>
      </c>
      <c r="I110" t="s" s="30">
        <v>3288</v>
      </c>
      <c r="J110" t="s" s="30">
        <v>3289</v>
      </c>
      <c r="K110" t="s" s="30">
        <v>3290</v>
      </c>
      <c r="L110" s="32"/>
      <c r="M110" s="32"/>
      <c r="N110" s="78"/>
      <c r="O110" t="s" s="30">
        <v>3291</v>
      </c>
      <c r="P110" t="s" s="30">
        <v>3292</v>
      </c>
      <c r="Q110" t="s" s="30">
        <v>3293</v>
      </c>
      <c r="R110" s="32"/>
      <c r="S110" s="32"/>
      <c r="T110" s="32"/>
      <c r="U110" s="32"/>
      <c r="V110" s="32"/>
      <c r="W110" s="32"/>
      <c r="X110" s="39"/>
    </row>
    <row r="111" ht="58" customHeight="1">
      <c r="A111" t="s" s="20">
        <f>"E "&amp;B111</f>
        <v>3294</v>
      </c>
      <c r="B111" s="53">
        <v>108</v>
      </c>
      <c r="C111" s="58">
        <v>1</v>
      </c>
      <c r="D111" s="58">
        <v>0</v>
      </c>
      <c r="E111" t="s" s="34">
        <v>26</v>
      </c>
      <c r="F111" t="s" s="35">
        <v>3295</v>
      </c>
      <c r="G111" t="s" s="35">
        <v>3295</v>
      </c>
      <c r="H111" t="s" s="34">
        <v>3296</v>
      </c>
      <c r="I111" t="s" s="34">
        <v>3297</v>
      </c>
      <c r="J111" t="s" s="34">
        <v>3298</v>
      </c>
      <c r="K111" t="s" s="34">
        <v>3299</v>
      </c>
      <c r="L111" t="s" s="34">
        <v>3300</v>
      </c>
      <c r="M111" s="16"/>
      <c r="N111" s="16"/>
      <c r="O111" t="s" s="34">
        <v>3301</v>
      </c>
      <c r="P111" t="s" s="34">
        <v>3302</v>
      </c>
      <c r="Q111" s="16"/>
      <c r="R111" s="81"/>
      <c r="S111" s="16"/>
      <c r="T111" s="81"/>
      <c r="U111" s="34"/>
      <c r="V111" t="s" s="34">
        <v>3303</v>
      </c>
      <c r="W111" s="16"/>
      <c r="X111" s="55"/>
    </row>
    <row r="112" ht="258" customHeight="1">
      <c r="A112" t="s" s="20">
        <f>"E "&amp;B112</f>
        <v>3304</v>
      </c>
      <c r="B112" s="51">
        <v>109</v>
      </c>
      <c r="C112" s="60">
        <v>1</v>
      </c>
      <c r="D112" s="60">
        <v>1</v>
      </c>
      <c r="E112" t="s" s="30">
        <v>26</v>
      </c>
      <c r="F112" t="s" s="31">
        <v>3305</v>
      </c>
      <c r="G112" t="s" s="31">
        <v>3306</v>
      </c>
      <c r="H112" t="s" s="30">
        <v>3307</v>
      </c>
      <c r="I112" t="s" s="30">
        <v>3308</v>
      </c>
      <c r="J112" t="s" s="30">
        <v>3309</v>
      </c>
      <c r="K112" t="s" s="30">
        <v>3310</v>
      </c>
      <c r="L112" t="s" s="30">
        <v>3311</v>
      </c>
      <c r="M112" s="32"/>
      <c r="N112" s="32"/>
      <c r="O112" t="s" s="30">
        <v>3312</v>
      </c>
      <c r="P112" t="s" s="30">
        <v>3313</v>
      </c>
      <c r="Q112" t="s" s="30">
        <v>3314</v>
      </c>
      <c r="R112" s="79"/>
      <c r="S112" t="s" s="30">
        <v>3315</v>
      </c>
      <c r="T112" t="s" s="30">
        <v>3316</v>
      </c>
      <c r="U112" t="s" s="30">
        <v>3317</v>
      </c>
      <c r="V112" s="32"/>
      <c r="W112" s="32"/>
      <c r="X112" s="39"/>
    </row>
    <row r="113" ht="138" customHeight="1">
      <c r="A113" t="s" s="20">
        <f>"E "&amp;B113</f>
        <v>3318</v>
      </c>
      <c r="B113" s="53">
        <v>110</v>
      </c>
      <c r="C113" s="58">
        <v>1</v>
      </c>
      <c r="D113" s="58">
        <v>0</v>
      </c>
      <c r="E113" t="s" s="34">
        <v>26</v>
      </c>
      <c r="F113" t="s" s="35">
        <v>3319</v>
      </c>
      <c r="G113" t="s" s="35">
        <v>3320</v>
      </c>
      <c r="H113" t="s" s="34">
        <v>3321</v>
      </c>
      <c r="I113" t="s" s="34">
        <v>3322</v>
      </c>
      <c r="J113" t="s" s="34">
        <v>3323</v>
      </c>
      <c r="K113" t="s" s="34">
        <v>3324</v>
      </c>
      <c r="L113" t="s" s="34">
        <v>3325</v>
      </c>
      <c r="M113" s="16"/>
      <c r="N113" s="16"/>
      <c r="O113" t="s" s="34">
        <v>3326</v>
      </c>
      <c r="P113" t="s" s="34">
        <v>3327</v>
      </c>
      <c r="Q113" t="s" s="34">
        <v>301</v>
      </c>
      <c r="R113" s="81"/>
      <c r="S113" t="s" s="34">
        <v>3328</v>
      </c>
      <c r="T113" s="81"/>
      <c r="U113" t="s" s="34">
        <v>3329</v>
      </c>
      <c r="V113" t="s" s="34">
        <v>3330</v>
      </c>
      <c r="W113" s="16"/>
      <c r="X113" s="55"/>
    </row>
    <row r="114" ht="28" customHeight="1">
      <c r="A114" t="s" s="20">
        <f>"E "&amp;B114</f>
        <v>3331</v>
      </c>
      <c r="B114" s="51">
        <v>111</v>
      </c>
      <c r="C114" s="60">
        <v>1</v>
      </c>
      <c r="D114" s="60">
        <v>0</v>
      </c>
      <c r="E114" t="s" s="30">
        <v>26</v>
      </c>
      <c r="F114" t="s" s="31">
        <v>3332</v>
      </c>
      <c r="G114" t="s" s="31">
        <v>3333</v>
      </c>
      <c r="H114" s="32"/>
      <c r="I114" t="s" s="30">
        <v>3334</v>
      </c>
      <c r="J114" t="s" s="30">
        <v>3335</v>
      </c>
      <c r="K114" t="s" s="30">
        <v>3336</v>
      </c>
      <c r="L114" t="s" s="30">
        <v>3337</v>
      </c>
      <c r="M114" s="32"/>
      <c r="N114" s="32"/>
      <c r="O114" t="s" s="30">
        <v>3338</v>
      </c>
      <c r="P114" t="s" s="30">
        <v>3339</v>
      </c>
      <c r="Q114" s="32"/>
      <c r="R114" s="79"/>
      <c r="S114" s="32"/>
      <c r="T114" s="79"/>
      <c r="U114" s="30"/>
      <c r="V114" s="32"/>
      <c r="W114" s="32"/>
      <c r="X114" s="39"/>
    </row>
    <row r="115" ht="88" customHeight="1">
      <c r="A115" t="s" s="20">
        <f>"E "&amp;B115</f>
        <v>3340</v>
      </c>
      <c r="B115" s="53">
        <v>112</v>
      </c>
      <c r="C115" s="58">
        <v>0</v>
      </c>
      <c r="D115" s="58">
        <v>0</v>
      </c>
      <c r="E115" s="16"/>
      <c r="F115" t="s" s="35">
        <v>3341</v>
      </c>
      <c r="G115" t="s" s="35">
        <v>3342</v>
      </c>
      <c r="H115" t="s" s="34">
        <v>3343</v>
      </c>
      <c r="I115" t="s" s="34">
        <v>3344</v>
      </c>
      <c r="J115" t="s" s="34">
        <v>3345</v>
      </c>
      <c r="K115" t="s" s="34">
        <v>3346</v>
      </c>
      <c r="L115" t="s" s="34">
        <v>3347</v>
      </c>
      <c r="M115" s="16"/>
      <c r="N115" s="16"/>
      <c r="O115" t="s" s="34">
        <v>3348</v>
      </c>
      <c r="P115" t="s" s="34">
        <v>3349</v>
      </c>
      <c r="Q115" t="s" s="34">
        <v>3350</v>
      </c>
      <c r="R115" s="16"/>
      <c r="S115" s="16"/>
      <c r="T115" s="16"/>
      <c r="U115" s="16"/>
      <c r="V115" s="16"/>
      <c r="W115" s="16"/>
      <c r="X115" s="55"/>
    </row>
    <row r="116" ht="38" customHeight="1">
      <c r="A116" t="s" s="20">
        <f>"E "&amp;B116</f>
        <v>3351</v>
      </c>
      <c r="B116" s="51">
        <v>113</v>
      </c>
      <c r="C116" s="60">
        <v>1</v>
      </c>
      <c r="D116" s="60">
        <v>0</v>
      </c>
      <c r="E116" t="s" s="30">
        <v>26</v>
      </c>
      <c r="F116" t="s" s="31">
        <v>3352</v>
      </c>
      <c r="G116" t="s" s="31">
        <v>3353</v>
      </c>
      <c r="H116" t="s" s="30">
        <v>3354</v>
      </c>
      <c r="I116" t="s" s="30">
        <v>3355</v>
      </c>
      <c r="J116" t="s" s="30">
        <v>3356</v>
      </c>
      <c r="K116" s="78"/>
      <c r="L116" t="s" s="30">
        <v>3357</v>
      </c>
      <c r="M116" s="32"/>
      <c r="N116" s="32"/>
      <c r="O116" t="s" s="30">
        <v>3358</v>
      </c>
      <c r="P116" t="s" s="30">
        <v>3359</v>
      </c>
      <c r="Q116" t="s" s="30">
        <v>301</v>
      </c>
      <c r="R116" s="79"/>
      <c r="S116" s="32"/>
      <c r="T116" s="79"/>
      <c r="U116" s="30"/>
      <c r="V116" s="32"/>
      <c r="W116" s="32"/>
      <c r="X116" s="39"/>
    </row>
    <row r="117" ht="68" customHeight="1">
      <c r="A117" t="s" s="20">
        <f>"E "&amp;B117</f>
        <v>3360</v>
      </c>
      <c r="B117" s="53">
        <v>114</v>
      </c>
      <c r="C117" s="58">
        <v>0</v>
      </c>
      <c r="D117" s="58">
        <v>0</v>
      </c>
      <c r="E117" s="80"/>
      <c r="F117" t="s" s="35">
        <v>3361</v>
      </c>
      <c r="G117" t="s" s="35">
        <v>3362</v>
      </c>
      <c r="H117" t="s" s="34">
        <v>3082</v>
      </c>
      <c r="I117" t="s" s="34">
        <v>3083</v>
      </c>
      <c r="J117" t="s" s="34">
        <v>3084</v>
      </c>
      <c r="K117" t="s" s="34">
        <v>3363</v>
      </c>
      <c r="L117" t="s" s="34">
        <v>3364</v>
      </c>
      <c r="M117" s="16"/>
      <c r="N117" s="16"/>
      <c r="O117" t="s" s="34">
        <v>3365</v>
      </c>
      <c r="P117" t="s" s="34">
        <v>3366</v>
      </c>
      <c r="Q117" t="s" s="34">
        <v>3367</v>
      </c>
      <c r="R117" s="16"/>
      <c r="S117" s="16"/>
      <c r="T117" s="16"/>
      <c r="U117" s="16"/>
      <c r="V117" s="16"/>
      <c r="W117" s="16"/>
      <c r="X117" s="55"/>
    </row>
    <row r="118" ht="268" customHeight="1">
      <c r="A118" t="s" s="20">
        <f>"E "&amp;B118</f>
        <v>3368</v>
      </c>
      <c r="B118" s="51">
        <v>115</v>
      </c>
      <c r="C118" s="60">
        <v>0</v>
      </c>
      <c r="D118" s="60">
        <v>0</v>
      </c>
      <c r="E118" s="78"/>
      <c r="F118" t="s" s="31">
        <v>3369</v>
      </c>
      <c r="G118" t="s" s="31">
        <v>3369</v>
      </c>
      <c r="H118" t="s" s="30">
        <v>3370</v>
      </c>
      <c r="I118" t="s" s="30">
        <v>3371</v>
      </c>
      <c r="J118" t="s" s="30">
        <v>3372</v>
      </c>
      <c r="K118" s="78"/>
      <c r="L118" t="s" s="30">
        <v>3373</v>
      </c>
      <c r="M118" t="s" s="30">
        <v>3374</v>
      </c>
      <c r="N118" s="32"/>
      <c r="O118" t="s" s="30">
        <v>3375</v>
      </c>
      <c r="P118" t="s" s="30">
        <v>3376</v>
      </c>
      <c r="Q118" t="s" s="30">
        <v>3377</v>
      </c>
      <c r="R118" s="32"/>
      <c r="S118" s="32"/>
      <c r="T118" s="32"/>
      <c r="U118" s="32"/>
      <c r="V118" s="32"/>
      <c r="W118" s="32"/>
      <c r="X118" s="39"/>
    </row>
    <row r="119" ht="48" customHeight="1">
      <c r="A119" t="s" s="20">
        <f>"E "&amp;B119</f>
        <v>3378</v>
      </c>
      <c r="B119" s="53">
        <v>116</v>
      </c>
      <c r="C119" s="58">
        <v>1</v>
      </c>
      <c r="D119" s="58">
        <v>0</v>
      </c>
      <c r="E119" t="s" s="34">
        <v>26</v>
      </c>
      <c r="F119" t="s" s="35">
        <v>3379</v>
      </c>
      <c r="G119" t="s" s="35">
        <v>3380</v>
      </c>
      <c r="H119" t="s" s="34">
        <v>3381</v>
      </c>
      <c r="I119" t="s" s="34">
        <v>3382</v>
      </c>
      <c r="J119" t="s" s="34">
        <v>3383</v>
      </c>
      <c r="K119" t="s" s="34">
        <v>3384</v>
      </c>
      <c r="L119" t="s" s="34">
        <v>3385</v>
      </c>
      <c r="M119" s="16"/>
      <c r="N119" s="16"/>
      <c r="O119" t="s" s="34">
        <v>3386</v>
      </c>
      <c r="P119" t="s" s="34">
        <v>3387</v>
      </c>
      <c r="Q119" t="s" s="34">
        <v>301</v>
      </c>
      <c r="R119" s="81"/>
      <c r="S119" s="16"/>
      <c r="T119" s="81"/>
      <c r="U119" s="34"/>
      <c r="V119" s="16"/>
      <c r="W119" s="16"/>
      <c r="X119" s="55"/>
    </row>
    <row r="120" ht="38" customHeight="1">
      <c r="A120" t="s" s="20">
        <f>"E "&amp;B120</f>
        <v>3388</v>
      </c>
      <c r="B120" s="51">
        <v>117</v>
      </c>
      <c r="C120" s="60">
        <v>1</v>
      </c>
      <c r="D120" s="60">
        <v>0</v>
      </c>
      <c r="E120" t="s" s="30">
        <v>26</v>
      </c>
      <c r="F120" t="s" s="31">
        <v>3379</v>
      </c>
      <c r="G120" t="s" s="31">
        <v>3380</v>
      </c>
      <c r="H120" s="32"/>
      <c r="I120" t="s" s="30">
        <v>3389</v>
      </c>
      <c r="J120" t="s" s="30">
        <v>3390</v>
      </c>
      <c r="K120" t="s" s="30">
        <v>3391</v>
      </c>
      <c r="L120" t="s" s="30">
        <v>3392</v>
      </c>
      <c r="M120" s="32"/>
      <c r="N120" s="32"/>
      <c r="O120" t="s" s="30">
        <v>3393</v>
      </c>
      <c r="P120" t="s" s="30">
        <v>3394</v>
      </c>
      <c r="Q120" t="s" s="30">
        <v>3395</v>
      </c>
      <c r="R120" s="79"/>
      <c r="S120" t="s" s="30">
        <v>3396</v>
      </c>
      <c r="T120" s="79"/>
      <c r="U120" s="30"/>
      <c r="V120" t="s" s="30">
        <v>3397</v>
      </c>
      <c r="W120" s="32"/>
      <c r="X120" s="39"/>
    </row>
    <row r="121" ht="168" customHeight="1">
      <c r="A121" t="s" s="20">
        <f>"E "&amp;B121</f>
        <v>3398</v>
      </c>
      <c r="B121" s="53">
        <v>118</v>
      </c>
      <c r="C121" s="58">
        <v>0</v>
      </c>
      <c r="D121" s="58">
        <v>0</v>
      </c>
      <c r="E121" s="80"/>
      <c r="F121" t="s" s="35">
        <v>3399</v>
      </c>
      <c r="G121" t="s" s="35">
        <v>3400</v>
      </c>
      <c r="H121" t="s" s="34">
        <v>3401</v>
      </c>
      <c r="I121" t="s" s="34">
        <v>3402</v>
      </c>
      <c r="J121" t="s" s="34">
        <v>3403</v>
      </c>
      <c r="K121" t="s" s="34">
        <v>3404</v>
      </c>
      <c r="L121" t="s" s="34">
        <v>3405</v>
      </c>
      <c r="M121" s="16"/>
      <c r="N121" s="16"/>
      <c r="O121" t="s" s="34">
        <v>3406</v>
      </c>
      <c r="P121" t="s" s="34">
        <v>3407</v>
      </c>
      <c r="Q121" s="16"/>
      <c r="R121" s="16"/>
      <c r="S121" s="16"/>
      <c r="T121" s="16"/>
      <c r="U121" s="16"/>
      <c r="V121" s="16"/>
      <c r="W121" s="16"/>
      <c r="X121" s="55"/>
    </row>
    <row r="122" ht="198" customHeight="1">
      <c r="A122" t="s" s="20">
        <f>"E "&amp;B122</f>
        <v>3408</v>
      </c>
      <c r="B122" s="51">
        <v>119</v>
      </c>
      <c r="C122" s="60">
        <v>0</v>
      </c>
      <c r="D122" s="60">
        <v>0</v>
      </c>
      <c r="E122" s="78"/>
      <c r="F122" t="s" s="31">
        <v>3409</v>
      </c>
      <c r="G122" t="s" s="31">
        <v>3410</v>
      </c>
      <c r="H122" t="s" s="30">
        <v>3411</v>
      </c>
      <c r="I122" t="s" s="30">
        <v>3412</v>
      </c>
      <c r="J122" t="s" s="30">
        <v>3084</v>
      </c>
      <c r="K122" t="s" s="30">
        <v>3413</v>
      </c>
      <c r="L122" t="s" s="30">
        <v>3414</v>
      </c>
      <c r="M122" s="32"/>
      <c r="N122" s="32"/>
      <c r="O122" t="s" s="30">
        <v>3415</v>
      </c>
      <c r="P122" t="s" s="30">
        <v>3416</v>
      </c>
      <c r="Q122" t="s" s="30">
        <v>3417</v>
      </c>
      <c r="R122" s="32"/>
      <c r="S122" s="32"/>
      <c r="T122" s="32"/>
      <c r="U122" s="32"/>
      <c r="V122" s="32"/>
      <c r="W122" s="32"/>
      <c r="X122" s="39"/>
    </row>
    <row r="123" ht="28" customHeight="1">
      <c r="A123" t="s" s="20">
        <f>"E "&amp;B123</f>
        <v>3418</v>
      </c>
      <c r="B123" s="53">
        <v>120</v>
      </c>
      <c r="C123" s="58">
        <v>0</v>
      </c>
      <c r="D123" s="58">
        <v>0</v>
      </c>
      <c r="E123" s="80"/>
      <c r="F123" t="s" s="35">
        <v>3419</v>
      </c>
      <c r="G123" t="s" s="35">
        <v>3420</v>
      </c>
      <c r="H123" t="s" s="34">
        <v>3421</v>
      </c>
      <c r="I123" t="s" s="34">
        <v>3422</v>
      </c>
      <c r="J123" t="s" s="34">
        <v>3423</v>
      </c>
      <c r="K123" t="s" s="34">
        <v>3424</v>
      </c>
      <c r="L123" s="16"/>
      <c r="M123" s="16"/>
      <c r="N123" s="16"/>
      <c r="O123" t="s" s="34">
        <v>3425</v>
      </c>
      <c r="P123" t="s" s="34">
        <v>3426</v>
      </c>
      <c r="Q123" t="s" s="34">
        <v>3427</v>
      </c>
      <c r="R123" s="16"/>
      <c r="S123" s="16"/>
      <c r="T123" s="16"/>
      <c r="U123" s="16"/>
      <c r="V123" s="16"/>
      <c r="W123" s="16"/>
      <c r="X123" s="55"/>
    </row>
    <row r="124" ht="28" customHeight="1">
      <c r="A124" t="s" s="20">
        <f>"E "&amp;B124</f>
        <v>3428</v>
      </c>
      <c r="B124" s="51">
        <v>121</v>
      </c>
      <c r="C124" s="60">
        <v>1</v>
      </c>
      <c r="D124" s="60">
        <v>0</v>
      </c>
      <c r="E124" t="s" s="30">
        <v>26</v>
      </c>
      <c r="F124" t="s" s="31">
        <v>3429</v>
      </c>
      <c r="G124" t="s" s="31">
        <v>3430</v>
      </c>
      <c r="H124" s="32"/>
      <c r="I124" t="s" s="30">
        <v>3431</v>
      </c>
      <c r="J124" t="s" s="30">
        <v>3432</v>
      </c>
      <c r="K124" t="s" s="30">
        <v>3433</v>
      </c>
      <c r="L124" t="s" s="30">
        <v>3434</v>
      </c>
      <c r="M124" s="32"/>
      <c r="N124" s="32"/>
      <c r="O124" t="s" s="30">
        <v>3435</v>
      </c>
      <c r="P124" t="s" s="30">
        <v>3436</v>
      </c>
      <c r="Q124" t="s" s="30">
        <v>3437</v>
      </c>
      <c r="R124" s="79"/>
      <c r="S124" s="32"/>
      <c r="T124" s="32"/>
      <c r="U124" s="30"/>
      <c r="V124" s="32"/>
      <c r="W124" s="32"/>
      <c r="X124" s="39"/>
    </row>
    <row r="125" ht="18" customHeight="1">
      <c r="A125" t="s" s="20">
        <f>"E "&amp;B125</f>
        <v>3438</v>
      </c>
      <c r="B125" s="53">
        <v>122</v>
      </c>
      <c r="C125" s="58">
        <v>0</v>
      </c>
      <c r="D125" s="58">
        <v>0</v>
      </c>
      <c r="E125" s="16"/>
      <c r="F125" t="s" s="35">
        <v>3439</v>
      </c>
      <c r="G125" t="s" s="35">
        <v>3439</v>
      </c>
      <c r="H125" t="s" s="34">
        <v>3440</v>
      </c>
      <c r="I125" s="16"/>
      <c r="J125" t="s" s="34">
        <v>3441</v>
      </c>
      <c r="K125" s="80"/>
      <c r="L125" s="81"/>
      <c r="M125" s="16"/>
      <c r="N125" s="16"/>
      <c r="O125" s="16"/>
      <c r="P125" s="16"/>
      <c r="Q125" s="16"/>
      <c r="R125" s="81"/>
      <c r="S125" s="16"/>
      <c r="T125" s="81"/>
      <c r="U125" s="34"/>
      <c r="V125" s="16"/>
      <c r="W125" s="16"/>
      <c r="X125" s="55"/>
    </row>
    <row r="126" ht="68" customHeight="1">
      <c r="A126" t="s" s="20">
        <f>"E "&amp;B126</f>
        <v>3442</v>
      </c>
      <c r="B126" s="51">
        <v>123</v>
      </c>
      <c r="C126" s="60">
        <v>1</v>
      </c>
      <c r="D126" s="60">
        <v>0</v>
      </c>
      <c r="E126" t="s" s="30">
        <v>26</v>
      </c>
      <c r="F126" t="s" s="31">
        <v>3443</v>
      </c>
      <c r="G126" t="s" s="31">
        <v>3443</v>
      </c>
      <c r="H126" s="32"/>
      <c r="I126" t="s" s="30">
        <v>3444</v>
      </c>
      <c r="J126" t="s" s="30">
        <v>3445</v>
      </c>
      <c r="K126" s="78"/>
      <c r="L126" t="s" s="30">
        <v>3446</v>
      </c>
      <c r="M126" s="32"/>
      <c r="N126" s="32"/>
      <c r="O126" t="s" s="30">
        <v>3447</v>
      </c>
      <c r="P126" t="s" s="30">
        <v>3448</v>
      </c>
      <c r="Q126" t="s" s="30">
        <v>3449</v>
      </c>
      <c r="R126" s="79"/>
      <c r="S126" t="s" s="30">
        <v>3450</v>
      </c>
      <c r="T126" t="s" s="30">
        <v>3451</v>
      </c>
      <c r="U126" t="s" s="30">
        <v>3452</v>
      </c>
      <c r="V126" t="s" s="30">
        <v>3453</v>
      </c>
      <c r="W126" s="32"/>
      <c r="X126" s="39"/>
    </row>
    <row r="127" ht="38" customHeight="1">
      <c r="A127" t="s" s="20">
        <f>"E "&amp;B127</f>
        <v>3454</v>
      </c>
      <c r="B127" s="53">
        <v>124</v>
      </c>
      <c r="C127" s="58">
        <v>0</v>
      </c>
      <c r="D127" s="58">
        <v>0</v>
      </c>
      <c r="E127" s="80"/>
      <c r="F127" t="s" s="35">
        <v>3455</v>
      </c>
      <c r="G127" t="s" s="35">
        <v>3455</v>
      </c>
      <c r="H127" t="s" s="34">
        <v>3456</v>
      </c>
      <c r="I127" t="s" s="34">
        <v>3457</v>
      </c>
      <c r="J127" t="s" s="34">
        <v>3458</v>
      </c>
      <c r="K127" t="s" s="34">
        <v>3459</v>
      </c>
      <c r="L127" s="81"/>
      <c r="M127" s="16"/>
      <c r="N127" s="16"/>
      <c r="O127" t="s" s="34">
        <v>3460</v>
      </c>
      <c r="P127" t="s" s="34">
        <v>3461</v>
      </c>
      <c r="Q127" t="s" s="34">
        <v>3462</v>
      </c>
      <c r="R127" s="16"/>
      <c r="S127" s="16"/>
      <c r="T127" s="16"/>
      <c r="U127" s="16"/>
      <c r="V127" s="16"/>
      <c r="W127" s="16"/>
      <c r="X127" s="55"/>
    </row>
    <row r="128" ht="118" customHeight="1">
      <c r="A128" t="s" s="20">
        <f>"E "&amp;B128</f>
        <v>3463</v>
      </c>
      <c r="B128" s="51">
        <v>125</v>
      </c>
      <c r="C128" s="60">
        <v>1</v>
      </c>
      <c r="D128" s="60">
        <v>0</v>
      </c>
      <c r="E128" t="s" s="30">
        <v>26</v>
      </c>
      <c r="F128" t="s" s="31">
        <v>3464</v>
      </c>
      <c r="G128" t="s" s="31">
        <v>3465</v>
      </c>
      <c r="H128" t="s" s="30">
        <v>3466</v>
      </c>
      <c r="I128" t="s" s="30">
        <v>3467</v>
      </c>
      <c r="J128" t="s" s="30">
        <v>3468</v>
      </c>
      <c r="K128" t="s" s="30">
        <v>3469</v>
      </c>
      <c r="L128" t="s" s="30">
        <v>3470</v>
      </c>
      <c r="M128" s="32"/>
      <c r="N128" s="32"/>
      <c r="O128" t="s" s="30">
        <v>3471</v>
      </c>
      <c r="P128" t="s" s="30">
        <v>3472</v>
      </c>
      <c r="Q128" t="s" s="30">
        <v>3473</v>
      </c>
      <c r="R128" s="32"/>
      <c r="S128" s="32"/>
      <c r="T128" s="32"/>
      <c r="U128" s="30"/>
      <c r="V128" s="32"/>
      <c r="W128" s="32"/>
      <c r="X128" s="39"/>
    </row>
    <row r="129" ht="118" customHeight="1">
      <c r="A129" t="s" s="20">
        <f>"E "&amp;B129</f>
        <v>3474</v>
      </c>
      <c r="B129" s="53">
        <v>126</v>
      </c>
      <c r="C129" s="58">
        <v>0</v>
      </c>
      <c r="D129" s="58">
        <v>0</v>
      </c>
      <c r="E129" s="80"/>
      <c r="F129" t="s" s="35">
        <v>3475</v>
      </c>
      <c r="G129" t="s" s="35">
        <v>3476</v>
      </c>
      <c r="H129" t="s" s="34">
        <v>3477</v>
      </c>
      <c r="I129" t="s" s="34">
        <v>3478</v>
      </c>
      <c r="J129" t="s" s="34">
        <v>3479</v>
      </c>
      <c r="K129" t="s" s="34">
        <v>3480</v>
      </c>
      <c r="L129" s="34"/>
      <c r="M129" s="34"/>
      <c r="N129" s="16"/>
      <c r="O129" t="s" s="34">
        <v>3481</v>
      </c>
      <c r="P129" t="s" s="34">
        <v>3482</v>
      </c>
      <c r="Q129" t="s" s="34">
        <v>3483</v>
      </c>
      <c r="R129" s="16"/>
      <c r="S129" s="16"/>
      <c r="T129" s="16"/>
      <c r="U129" s="16"/>
      <c r="V129" s="16"/>
      <c r="W129" s="16"/>
      <c r="X129" s="55"/>
    </row>
    <row r="130" ht="58" customHeight="1">
      <c r="A130" t="s" s="20">
        <f>"E "&amp;B130</f>
        <v>3484</v>
      </c>
      <c r="B130" s="51">
        <v>127</v>
      </c>
      <c r="C130" s="60">
        <v>1</v>
      </c>
      <c r="D130" s="60">
        <v>0</v>
      </c>
      <c r="E130" t="s" s="30">
        <v>26</v>
      </c>
      <c r="F130" t="s" s="31">
        <v>3485</v>
      </c>
      <c r="G130" t="s" s="31">
        <v>3486</v>
      </c>
      <c r="H130" t="s" s="30">
        <v>3487</v>
      </c>
      <c r="I130" t="s" s="30">
        <v>3488</v>
      </c>
      <c r="J130" t="s" s="30">
        <v>2693</v>
      </c>
      <c r="K130" t="s" s="30">
        <v>3489</v>
      </c>
      <c r="L130" t="s" s="30">
        <v>3490</v>
      </c>
      <c r="M130" s="32"/>
      <c r="N130" s="32"/>
      <c r="O130" t="s" s="30">
        <v>3491</v>
      </c>
      <c r="P130" t="s" s="30">
        <v>3492</v>
      </c>
      <c r="Q130" t="s" s="30">
        <v>3493</v>
      </c>
      <c r="R130" s="32"/>
      <c r="S130" t="s" s="30">
        <v>3494</v>
      </c>
      <c r="T130" t="s" s="30">
        <v>3495</v>
      </c>
      <c r="U130" s="30"/>
      <c r="V130" s="32"/>
      <c r="W130" s="32"/>
      <c r="X130" s="39"/>
    </row>
    <row r="131" ht="18" customHeight="1">
      <c r="A131" t="s" s="20">
        <f>"E "&amp;B131</f>
        <v>3496</v>
      </c>
      <c r="B131" s="53">
        <v>128</v>
      </c>
      <c r="C131" s="58">
        <v>0</v>
      </c>
      <c r="D131" s="58">
        <v>0</v>
      </c>
      <c r="E131" s="16"/>
      <c r="F131" t="s" s="35">
        <v>3497</v>
      </c>
      <c r="G131" t="s" s="35">
        <v>3497</v>
      </c>
      <c r="H131" t="s" s="34">
        <v>3498</v>
      </c>
      <c r="I131" t="s" s="34">
        <v>3499</v>
      </c>
      <c r="J131" s="16"/>
      <c r="K131" s="16"/>
      <c r="L131" s="16"/>
      <c r="M131" s="16"/>
      <c r="N131" s="16"/>
      <c r="O131" s="16"/>
      <c r="P131" t="s" s="34">
        <v>3500</v>
      </c>
      <c r="Q131" s="16"/>
      <c r="R131" s="81"/>
      <c r="S131" s="16"/>
      <c r="T131" s="81"/>
      <c r="U131" s="34"/>
      <c r="V131" s="16"/>
      <c r="W131" s="16"/>
      <c r="X131" s="55"/>
    </row>
    <row r="132" ht="118" customHeight="1">
      <c r="A132" t="s" s="20">
        <f>"E "&amp;B132</f>
        <v>3501</v>
      </c>
      <c r="B132" s="51">
        <v>129</v>
      </c>
      <c r="C132" s="60">
        <v>0</v>
      </c>
      <c r="D132" s="60">
        <v>0</v>
      </c>
      <c r="E132" s="32"/>
      <c r="F132" t="s" s="31">
        <v>3502</v>
      </c>
      <c r="G132" t="s" s="31">
        <v>3503</v>
      </c>
      <c r="H132" t="s" s="30">
        <v>3504</v>
      </c>
      <c r="I132" t="s" s="30">
        <v>3505</v>
      </c>
      <c r="J132" t="s" s="30">
        <v>3506</v>
      </c>
      <c r="K132" t="s" s="30">
        <v>3507</v>
      </c>
      <c r="L132" s="79"/>
      <c r="M132" s="32"/>
      <c r="N132" s="32"/>
      <c r="O132" t="s" s="30">
        <v>301</v>
      </c>
      <c r="P132" t="s" s="30">
        <v>3508</v>
      </c>
      <c r="Q132" t="s" s="30">
        <v>3509</v>
      </c>
      <c r="R132" s="32"/>
      <c r="S132" s="32"/>
      <c r="T132" s="32"/>
      <c r="U132" s="32"/>
      <c r="V132" s="32"/>
      <c r="W132" s="32"/>
      <c r="X132" s="39"/>
    </row>
    <row r="133" ht="18" customHeight="1">
      <c r="A133" t="s" s="20">
        <f>"E "&amp;B133</f>
        <v>3510</v>
      </c>
      <c r="B133" s="53">
        <v>130</v>
      </c>
      <c r="C133" s="58">
        <v>0</v>
      </c>
      <c r="D133" s="58">
        <v>0</v>
      </c>
      <c r="E133" s="80"/>
      <c r="F133" t="s" s="35">
        <v>3511</v>
      </c>
      <c r="G133" t="s" s="35">
        <v>3511</v>
      </c>
      <c r="H133" t="s" s="34">
        <v>3512</v>
      </c>
      <c r="I133" s="80"/>
      <c r="J133" s="80"/>
      <c r="K133" s="80"/>
      <c r="L133" s="81"/>
      <c r="M133" s="16"/>
      <c r="N133" s="16"/>
      <c r="O133" s="16"/>
      <c r="P133" s="16"/>
      <c r="Q133" s="16"/>
      <c r="R133" s="16"/>
      <c r="S133" s="16"/>
      <c r="T133" s="16"/>
      <c r="U133" s="16"/>
      <c r="V133" s="16"/>
      <c r="W133" s="16"/>
      <c r="X133" s="55"/>
    </row>
    <row r="134" ht="338" customHeight="1">
      <c r="A134" t="s" s="20">
        <f>"E "&amp;B134</f>
        <v>3513</v>
      </c>
      <c r="B134" s="51">
        <v>131</v>
      </c>
      <c r="C134" s="60">
        <v>0</v>
      </c>
      <c r="D134" s="60">
        <v>0</v>
      </c>
      <c r="E134" s="78"/>
      <c r="F134" t="s" s="31">
        <v>3514</v>
      </c>
      <c r="G134" t="s" s="31">
        <v>3515</v>
      </c>
      <c r="H134" t="s" s="30">
        <v>3516</v>
      </c>
      <c r="I134" t="s" s="30">
        <v>3517</v>
      </c>
      <c r="J134" t="s" s="30">
        <v>3518</v>
      </c>
      <c r="K134" s="78"/>
      <c r="L134" s="79"/>
      <c r="M134" s="32"/>
      <c r="N134" t="s" s="30">
        <v>3519</v>
      </c>
      <c r="O134" t="s" s="30">
        <v>3520</v>
      </c>
      <c r="P134" t="s" s="30">
        <v>3521</v>
      </c>
      <c r="Q134" t="s" s="30">
        <v>3522</v>
      </c>
      <c r="R134" s="32"/>
      <c r="S134" s="32"/>
      <c r="T134" s="32"/>
      <c r="U134" s="32"/>
      <c r="V134" s="32"/>
      <c r="W134" s="32"/>
      <c r="X134" s="39"/>
    </row>
    <row r="135" ht="28" customHeight="1">
      <c r="A135" t="s" s="20">
        <f>"E "&amp;B135</f>
        <v>3523</v>
      </c>
      <c r="B135" s="53">
        <v>132</v>
      </c>
      <c r="C135" s="58">
        <v>1</v>
      </c>
      <c r="D135" s="58">
        <v>0</v>
      </c>
      <c r="E135" t="s" s="34">
        <v>26</v>
      </c>
      <c r="F135" t="s" s="35">
        <v>3524</v>
      </c>
      <c r="G135" t="s" s="35">
        <v>3524</v>
      </c>
      <c r="H135" t="s" s="34">
        <v>3487</v>
      </c>
      <c r="I135" t="s" s="34">
        <v>3488</v>
      </c>
      <c r="J135" t="s" s="34">
        <v>2693</v>
      </c>
      <c r="K135" t="s" s="34">
        <v>3525</v>
      </c>
      <c r="L135" t="s" s="34">
        <v>3490</v>
      </c>
      <c r="M135" s="16"/>
      <c r="N135" s="16"/>
      <c r="O135" t="s" s="34">
        <v>3526</v>
      </c>
      <c r="P135" t="s" s="34">
        <v>3527</v>
      </c>
      <c r="Q135" s="16"/>
      <c r="R135" t="s" s="34">
        <v>3528</v>
      </c>
      <c r="S135" s="16"/>
      <c r="T135" s="16"/>
      <c r="U135" s="34"/>
      <c r="V135" s="16"/>
      <c r="W135" s="16"/>
      <c r="X135" s="55"/>
    </row>
    <row r="136" ht="38" customHeight="1">
      <c r="A136" t="s" s="20">
        <f>"E "&amp;B136</f>
        <v>3529</v>
      </c>
      <c r="B136" s="51">
        <v>133</v>
      </c>
      <c r="C136" s="60">
        <v>1</v>
      </c>
      <c r="D136" s="60">
        <v>0</v>
      </c>
      <c r="E136" t="s" s="30">
        <v>26</v>
      </c>
      <c r="F136" t="s" s="31">
        <v>3530</v>
      </c>
      <c r="G136" t="s" s="31">
        <v>3531</v>
      </c>
      <c r="H136" s="32"/>
      <c r="I136" t="s" s="30">
        <v>3532</v>
      </c>
      <c r="J136" t="s" s="30">
        <v>3533</v>
      </c>
      <c r="K136" s="78"/>
      <c r="L136" s="79"/>
      <c r="M136" s="32"/>
      <c r="N136" s="32"/>
      <c r="O136" t="s" s="30">
        <v>3534</v>
      </c>
      <c r="P136" t="s" s="30">
        <v>3535</v>
      </c>
      <c r="Q136" t="s" s="30">
        <v>3536</v>
      </c>
      <c r="R136" s="79"/>
      <c r="S136" t="s" s="30">
        <v>3537</v>
      </c>
      <c r="T136" t="s" s="30">
        <v>3538</v>
      </c>
      <c r="U136" s="30"/>
      <c r="V136" t="s" s="30">
        <v>3539</v>
      </c>
      <c r="W136" s="32"/>
      <c r="X136" s="39"/>
    </row>
    <row r="137" ht="68" customHeight="1">
      <c r="A137" t="s" s="20">
        <f>"E "&amp;B137</f>
        <v>3540</v>
      </c>
      <c r="B137" s="53">
        <v>134</v>
      </c>
      <c r="C137" s="58">
        <v>0</v>
      </c>
      <c r="D137" s="58">
        <v>0</v>
      </c>
      <c r="E137" s="80"/>
      <c r="F137" t="s" s="35">
        <v>3541</v>
      </c>
      <c r="G137" t="s" s="35">
        <v>3542</v>
      </c>
      <c r="H137" t="s" s="34">
        <v>3543</v>
      </c>
      <c r="I137" t="s" s="34">
        <v>3544</v>
      </c>
      <c r="J137" t="s" s="34">
        <v>3046</v>
      </c>
      <c r="K137" t="s" s="34">
        <v>3545</v>
      </c>
      <c r="L137" t="s" s="34">
        <v>3546</v>
      </c>
      <c r="M137" s="34"/>
      <c r="N137" s="80"/>
      <c r="O137" t="s" s="34">
        <v>3547</v>
      </c>
      <c r="P137" t="s" s="34">
        <v>3548</v>
      </c>
      <c r="Q137" t="s" s="34">
        <v>3549</v>
      </c>
      <c r="R137" s="16"/>
      <c r="S137" s="16"/>
      <c r="T137" s="16"/>
      <c r="U137" s="16"/>
      <c r="V137" s="16"/>
      <c r="W137" s="16"/>
      <c r="X137" s="55"/>
    </row>
    <row r="138" ht="48" customHeight="1">
      <c r="A138" t="s" s="20">
        <f>"E "&amp;B138</f>
        <v>3550</v>
      </c>
      <c r="B138" s="51">
        <v>135</v>
      </c>
      <c r="C138" s="60">
        <v>0</v>
      </c>
      <c r="D138" s="60">
        <v>0</v>
      </c>
      <c r="E138" s="78"/>
      <c r="F138" t="s" s="31">
        <v>3551</v>
      </c>
      <c r="G138" t="s" s="31">
        <v>3552</v>
      </c>
      <c r="H138" t="s" s="30">
        <v>3553</v>
      </c>
      <c r="I138" t="s" s="30">
        <v>3554</v>
      </c>
      <c r="J138" t="s" s="30">
        <v>3555</v>
      </c>
      <c r="K138" t="s" s="30">
        <v>3556</v>
      </c>
      <c r="L138" s="30"/>
      <c r="M138" s="30"/>
      <c r="N138" s="78"/>
      <c r="O138" t="s" s="30">
        <v>3557</v>
      </c>
      <c r="P138" t="s" s="30">
        <v>3558</v>
      </c>
      <c r="Q138" s="32"/>
      <c r="R138" s="32"/>
      <c r="S138" s="32"/>
      <c r="T138" s="32"/>
      <c r="U138" s="32"/>
      <c r="V138" s="32"/>
      <c r="W138" s="32"/>
      <c r="X138" s="39"/>
    </row>
    <row r="139" ht="28" customHeight="1">
      <c r="A139" t="s" s="20">
        <f>"E "&amp;B139</f>
        <v>3559</v>
      </c>
      <c r="B139" s="53">
        <v>136</v>
      </c>
      <c r="C139" s="58">
        <v>1</v>
      </c>
      <c r="D139" s="58">
        <v>0</v>
      </c>
      <c r="E139" t="s" s="34">
        <v>26</v>
      </c>
      <c r="F139" t="s" s="35">
        <v>3551</v>
      </c>
      <c r="G139" t="s" s="35">
        <v>3551</v>
      </c>
      <c r="H139" s="16"/>
      <c r="I139" t="s" s="34">
        <v>3560</v>
      </c>
      <c r="J139" t="s" s="34">
        <v>3458</v>
      </c>
      <c r="K139" t="s" s="34">
        <v>3561</v>
      </c>
      <c r="L139" s="16"/>
      <c r="M139" s="16"/>
      <c r="N139" s="16"/>
      <c r="O139" t="s" s="34">
        <v>3534</v>
      </c>
      <c r="P139" t="s" s="34">
        <v>3535</v>
      </c>
      <c r="Q139" s="16"/>
      <c r="R139" s="81"/>
      <c r="S139" s="81"/>
      <c r="T139" s="81"/>
      <c r="U139" s="34"/>
      <c r="V139" s="16"/>
      <c r="W139" s="16"/>
      <c r="X139" s="55"/>
    </row>
    <row r="140" ht="48" customHeight="1">
      <c r="A140" t="s" s="20">
        <f>"E "&amp;B140</f>
        <v>3562</v>
      </c>
      <c r="B140" s="51">
        <v>137</v>
      </c>
      <c r="C140" s="60">
        <v>0</v>
      </c>
      <c r="D140" s="60">
        <v>0</v>
      </c>
      <c r="E140" s="78"/>
      <c r="F140" t="s" s="31">
        <v>3563</v>
      </c>
      <c r="G140" t="s" s="31">
        <v>3564</v>
      </c>
      <c r="H140" t="s" s="30">
        <v>3565</v>
      </c>
      <c r="I140" t="s" s="30">
        <v>3566</v>
      </c>
      <c r="J140" t="s" s="30">
        <v>3567</v>
      </c>
      <c r="K140" t="s" s="30">
        <v>3568</v>
      </c>
      <c r="L140" t="s" s="30">
        <v>3569</v>
      </c>
      <c r="M140" s="30"/>
      <c r="N140" s="78"/>
      <c r="O140" t="s" s="30">
        <v>301</v>
      </c>
      <c r="P140" t="s" s="30">
        <v>3570</v>
      </c>
      <c r="Q140" t="s" s="30">
        <v>3571</v>
      </c>
      <c r="R140" s="32"/>
      <c r="S140" s="32"/>
      <c r="T140" s="32"/>
      <c r="U140" s="32"/>
      <c r="V140" s="32"/>
      <c r="W140" s="32"/>
      <c r="X140" s="39"/>
    </row>
    <row r="141" ht="48" customHeight="1">
      <c r="A141" t="s" s="20">
        <f>"E "&amp;B141</f>
        <v>3572</v>
      </c>
      <c r="B141" s="53">
        <v>138</v>
      </c>
      <c r="C141" s="58">
        <v>0</v>
      </c>
      <c r="D141" s="58">
        <v>0</v>
      </c>
      <c r="E141" s="80"/>
      <c r="F141" t="s" s="35">
        <v>3573</v>
      </c>
      <c r="G141" t="s" s="35">
        <v>3574</v>
      </c>
      <c r="H141" t="s" s="34">
        <v>3575</v>
      </c>
      <c r="I141" t="s" s="34">
        <v>3576</v>
      </c>
      <c r="J141" t="s" s="34">
        <v>3577</v>
      </c>
      <c r="K141" s="80"/>
      <c r="L141" t="s" s="34">
        <v>3578</v>
      </c>
      <c r="M141" s="34"/>
      <c r="N141" s="80"/>
      <c r="O141" t="s" s="34">
        <v>3579</v>
      </c>
      <c r="P141" t="s" s="34">
        <v>3580</v>
      </c>
      <c r="Q141" t="s" s="34">
        <v>3581</v>
      </c>
      <c r="R141" s="16"/>
      <c r="S141" s="16"/>
      <c r="T141" s="16"/>
      <c r="U141" s="16"/>
      <c r="V141" s="16"/>
      <c r="W141" s="16"/>
      <c r="X141" s="55"/>
    </row>
    <row r="142" ht="38" customHeight="1">
      <c r="A142" t="s" s="20">
        <f>"E "&amp;B142</f>
        <v>3582</v>
      </c>
      <c r="B142" s="51">
        <v>139</v>
      </c>
      <c r="C142" s="60">
        <v>0</v>
      </c>
      <c r="D142" s="60">
        <v>0</v>
      </c>
      <c r="E142" s="78"/>
      <c r="F142" t="s" s="31">
        <v>3583</v>
      </c>
      <c r="G142" t="s" s="31">
        <v>3583</v>
      </c>
      <c r="H142" t="s" s="30">
        <v>3584</v>
      </c>
      <c r="I142" t="s" s="30">
        <v>3585</v>
      </c>
      <c r="J142" t="s" s="30">
        <v>3586</v>
      </c>
      <c r="K142" t="s" s="30">
        <v>3587</v>
      </c>
      <c r="L142" s="79"/>
      <c r="M142" s="30"/>
      <c r="N142" s="78"/>
      <c r="O142" t="s" s="30">
        <v>3588</v>
      </c>
      <c r="P142" t="s" s="30">
        <v>3589</v>
      </c>
      <c r="Q142" t="s" s="30">
        <v>3590</v>
      </c>
      <c r="R142" s="32"/>
      <c r="S142" s="32"/>
      <c r="T142" s="32"/>
      <c r="U142" s="32"/>
      <c r="V142" s="32"/>
      <c r="W142" s="32"/>
      <c r="X142" s="39"/>
    </row>
    <row r="143" ht="28" customHeight="1">
      <c r="A143" t="s" s="20">
        <f>"E "&amp;B143</f>
        <v>3591</v>
      </c>
      <c r="B143" s="53">
        <v>140</v>
      </c>
      <c r="C143" s="58">
        <v>1</v>
      </c>
      <c r="D143" s="58">
        <v>0</v>
      </c>
      <c r="E143" t="s" s="34">
        <v>26</v>
      </c>
      <c r="F143" t="s" s="35">
        <v>3592</v>
      </c>
      <c r="G143" t="s" s="35">
        <v>3593</v>
      </c>
      <c r="H143" s="16"/>
      <c r="I143" t="s" s="34">
        <v>3594</v>
      </c>
      <c r="J143" t="s" s="34">
        <v>3595</v>
      </c>
      <c r="K143" t="s" s="34">
        <v>3596</v>
      </c>
      <c r="L143" s="16"/>
      <c r="M143" s="16"/>
      <c r="N143" s="16"/>
      <c r="O143" t="s" s="34">
        <v>3597</v>
      </c>
      <c r="P143" t="s" s="34">
        <v>3598</v>
      </c>
      <c r="Q143" t="s" s="34">
        <v>3599</v>
      </c>
      <c r="R143" s="81"/>
      <c r="S143" t="s" s="34">
        <v>3600</v>
      </c>
      <c r="T143" s="81"/>
      <c r="U143" s="34"/>
      <c r="V143" s="16"/>
      <c r="W143" s="16"/>
      <c r="X143" s="55"/>
    </row>
    <row r="144" ht="48" customHeight="1">
      <c r="A144" t="s" s="20">
        <f>"E "&amp;B144</f>
        <v>3601</v>
      </c>
      <c r="B144" s="51">
        <v>141</v>
      </c>
      <c r="C144" s="60">
        <v>0</v>
      </c>
      <c r="D144" s="60">
        <v>0</v>
      </c>
      <c r="E144" s="78"/>
      <c r="F144" t="s" s="31">
        <v>3602</v>
      </c>
      <c r="G144" t="s" s="31">
        <v>3603</v>
      </c>
      <c r="H144" t="s" s="30">
        <v>3604</v>
      </c>
      <c r="I144" t="s" s="30">
        <v>3605</v>
      </c>
      <c r="J144" t="s" s="30">
        <v>3606</v>
      </c>
      <c r="K144" s="78"/>
      <c r="L144" t="s" s="30">
        <v>3607</v>
      </c>
      <c r="M144" t="s" s="30">
        <v>3608</v>
      </c>
      <c r="N144" s="78"/>
      <c r="O144" t="s" s="30">
        <v>3609</v>
      </c>
      <c r="P144" t="s" s="30">
        <v>3610</v>
      </c>
      <c r="Q144" t="s" s="30">
        <v>3611</v>
      </c>
      <c r="R144" s="32"/>
      <c r="S144" s="32"/>
      <c r="T144" s="32"/>
      <c r="U144" s="32"/>
      <c r="V144" s="32"/>
      <c r="W144" s="32"/>
      <c r="X144" s="39"/>
    </row>
    <row r="145" ht="68" customHeight="1">
      <c r="A145" t="s" s="20">
        <f>"E "&amp;B145</f>
        <v>3612</v>
      </c>
      <c r="B145" s="53">
        <v>142</v>
      </c>
      <c r="C145" s="58">
        <v>1</v>
      </c>
      <c r="D145" s="58">
        <v>1</v>
      </c>
      <c r="E145" t="s" s="34">
        <v>26</v>
      </c>
      <c r="F145" t="s" s="35">
        <v>3602</v>
      </c>
      <c r="G145" t="s" s="35">
        <v>3613</v>
      </c>
      <c r="H145" t="s" s="34">
        <v>3614</v>
      </c>
      <c r="I145" t="s" s="34">
        <v>3615</v>
      </c>
      <c r="J145" t="s" s="34">
        <v>3595</v>
      </c>
      <c r="K145" s="16"/>
      <c r="L145" s="16"/>
      <c r="M145" s="16"/>
      <c r="N145" s="16"/>
      <c r="O145" t="s" s="34">
        <v>3616</v>
      </c>
      <c r="P145" t="s" s="34">
        <v>3617</v>
      </c>
      <c r="Q145" t="s" s="34">
        <v>3618</v>
      </c>
      <c r="R145" s="16"/>
      <c r="S145" s="16"/>
      <c r="T145" s="81"/>
      <c r="U145" s="34"/>
      <c r="V145" s="16"/>
      <c r="W145" s="16"/>
      <c r="X145" s="55"/>
    </row>
    <row r="146" ht="68" customHeight="1">
      <c r="A146" t="s" s="20">
        <f>"E "&amp;B146</f>
        <v>3619</v>
      </c>
      <c r="B146" s="51">
        <v>143</v>
      </c>
      <c r="C146" s="60">
        <v>0</v>
      </c>
      <c r="D146" s="60">
        <v>0</v>
      </c>
      <c r="E146" s="78"/>
      <c r="F146" t="s" s="31">
        <v>3620</v>
      </c>
      <c r="G146" t="s" s="31">
        <v>3620</v>
      </c>
      <c r="H146" t="s" s="30">
        <v>3621</v>
      </c>
      <c r="I146" t="s" s="30">
        <v>3622</v>
      </c>
      <c r="J146" t="s" s="30">
        <v>456</v>
      </c>
      <c r="K146" s="78"/>
      <c r="L146" s="79"/>
      <c r="M146" s="30"/>
      <c r="N146" s="78"/>
      <c r="O146" t="s" s="30">
        <v>3623</v>
      </c>
      <c r="P146" t="s" s="30">
        <v>3624</v>
      </c>
      <c r="Q146" t="s" s="30">
        <v>3625</v>
      </c>
      <c r="R146" s="32"/>
      <c r="S146" s="32"/>
      <c r="T146" s="32"/>
      <c r="U146" s="32"/>
      <c r="V146" s="32"/>
      <c r="W146" s="32"/>
      <c r="X146" s="39"/>
    </row>
    <row r="147" ht="58" customHeight="1">
      <c r="A147" t="s" s="20">
        <f>"E "&amp;B147</f>
        <v>3626</v>
      </c>
      <c r="B147" s="53">
        <v>144</v>
      </c>
      <c r="C147" s="58">
        <v>0</v>
      </c>
      <c r="D147" s="58">
        <v>0</v>
      </c>
      <c r="E147" s="80"/>
      <c r="F147" t="s" s="35">
        <v>3627</v>
      </c>
      <c r="G147" t="s" s="35">
        <v>3628</v>
      </c>
      <c r="H147" t="s" s="34">
        <v>3629</v>
      </c>
      <c r="I147" t="s" s="34">
        <v>3630</v>
      </c>
      <c r="J147" t="s" s="34">
        <v>456</v>
      </c>
      <c r="K147" s="80"/>
      <c r="L147" s="81"/>
      <c r="M147" s="16"/>
      <c r="N147" s="80"/>
      <c r="O147" t="s" s="34">
        <v>3631</v>
      </c>
      <c r="P147" s="81"/>
      <c r="Q147" t="s" s="34">
        <v>3632</v>
      </c>
      <c r="R147" s="16"/>
      <c r="S147" s="16"/>
      <c r="T147" s="16"/>
      <c r="U147" s="16"/>
      <c r="V147" s="16"/>
      <c r="W147" s="16"/>
      <c r="X147" s="55"/>
    </row>
    <row r="148" ht="38" customHeight="1">
      <c r="A148" t="s" s="20">
        <f>"E "&amp;B148</f>
        <v>3633</v>
      </c>
      <c r="B148" s="51">
        <v>145</v>
      </c>
      <c r="C148" s="60">
        <v>0</v>
      </c>
      <c r="D148" s="60">
        <v>0</v>
      </c>
      <c r="E148" s="78"/>
      <c r="F148" t="s" s="31">
        <v>3634</v>
      </c>
      <c r="G148" t="s" s="31">
        <v>3634</v>
      </c>
      <c r="H148" t="s" s="30">
        <v>3635</v>
      </c>
      <c r="I148" t="s" s="30">
        <v>3636</v>
      </c>
      <c r="J148" t="s" s="30">
        <v>1954</v>
      </c>
      <c r="K148" s="78"/>
      <c r="L148" s="79"/>
      <c r="M148" s="32"/>
      <c r="N148" s="78"/>
      <c r="O148" t="s" s="30">
        <v>3637</v>
      </c>
      <c r="P148" t="s" s="30">
        <v>3638</v>
      </c>
      <c r="Q148" t="s" s="30">
        <v>3639</v>
      </c>
      <c r="R148" s="32"/>
      <c r="S148" s="32"/>
      <c r="T148" s="32"/>
      <c r="U148" s="32"/>
      <c r="V148" s="32"/>
      <c r="W148" s="32"/>
      <c r="X148" s="39"/>
    </row>
    <row r="149" ht="88" customHeight="1">
      <c r="A149" t="s" s="20">
        <f>"E "&amp;B149</f>
        <v>3640</v>
      </c>
      <c r="B149" s="53">
        <v>146</v>
      </c>
      <c r="C149" s="58">
        <v>0</v>
      </c>
      <c r="D149" s="58">
        <v>0</v>
      </c>
      <c r="E149" s="80"/>
      <c r="F149" t="s" s="35">
        <v>3641</v>
      </c>
      <c r="G149" t="s" s="35">
        <v>3642</v>
      </c>
      <c r="H149" t="s" s="34">
        <v>3643</v>
      </c>
      <c r="I149" t="s" s="34">
        <v>3644</v>
      </c>
      <c r="J149" t="s" s="34">
        <v>3645</v>
      </c>
      <c r="K149" s="80"/>
      <c r="L149" t="s" s="34">
        <v>3646</v>
      </c>
      <c r="M149" s="34"/>
      <c r="N149" s="80"/>
      <c r="O149" t="s" s="34">
        <v>3647</v>
      </c>
      <c r="P149" t="s" s="34">
        <v>3648</v>
      </c>
      <c r="Q149" t="s" s="34">
        <v>3649</v>
      </c>
      <c r="R149" s="16"/>
      <c r="S149" s="16"/>
      <c r="T149" s="16"/>
      <c r="U149" s="16"/>
      <c r="V149" s="16"/>
      <c r="W149" s="16"/>
      <c r="X149" s="55"/>
    </row>
    <row r="150" ht="78" customHeight="1">
      <c r="A150" t="s" s="20">
        <f>"E "&amp;B150</f>
        <v>3650</v>
      </c>
      <c r="B150" s="51">
        <v>147</v>
      </c>
      <c r="C150" s="60">
        <v>0</v>
      </c>
      <c r="D150" s="60">
        <v>0</v>
      </c>
      <c r="E150" s="78"/>
      <c r="F150" t="s" s="31">
        <v>3651</v>
      </c>
      <c r="G150" t="s" s="31">
        <v>3651</v>
      </c>
      <c r="H150" t="s" s="30">
        <v>3652</v>
      </c>
      <c r="I150" t="s" s="30">
        <v>3653</v>
      </c>
      <c r="J150" t="s" s="30">
        <v>3654</v>
      </c>
      <c r="K150" s="78"/>
      <c r="L150" t="s" s="30">
        <v>3655</v>
      </c>
      <c r="M150" s="30"/>
      <c r="N150" s="78"/>
      <c r="O150" t="s" s="30">
        <v>3656</v>
      </c>
      <c r="P150" t="s" s="30">
        <v>3657</v>
      </c>
      <c r="Q150" t="s" s="30">
        <v>3658</v>
      </c>
      <c r="R150" s="32"/>
      <c r="S150" s="32"/>
      <c r="T150" s="32"/>
      <c r="U150" s="32"/>
      <c r="V150" s="32"/>
      <c r="W150" s="32"/>
      <c r="X150" s="39"/>
    </row>
    <row r="151" ht="128" customHeight="1">
      <c r="A151" t="s" s="20">
        <f>"E "&amp;B151</f>
        <v>3659</v>
      </c>
      <c r="B151" s="53">
        <v>148</v>
      </c>
      <c r="C151" s="58">
        <v>0</v>
      </c>
      <c r="D151" s="58">
        <v>0</v>
      </c>
      <c r="E151" s="80"/>
      <c r="F151" t="s" s="35">
        <v>3660</v>
      </c>
      <c r="G151" t="s" s="35">
        <v>3660</v>
      </c>
      <c r="H151" t="s" s="34">
        <v>3661</v>
      </c>
      <c r="I151" t="s" s="34">
        <v>3662</v>
      </c>
      <c r="J151" t="s" s="34">
        <v>1954</v>
      </c>
      <c r="K151" s="80"/>
      <c r="L151" t="s" s="34">
        <v>3663</v>
      </c>
      <c r="M151" s="34"/>
      <c r="N151" s="80"/>
      <c r="O151" t="s" s="34">
        <v>3664</v>
      </c>
      <c r="P151" t="s" s="34">
        <v>3665</v>
      </c>
      <c r="Q151" t="s" s="34">
        <v>3666</v>
      </c>
      <c r="R151" s="16"/>
      <c r="S151" s="16"/>
      <c r="T151" s="16"/>
      <c r="U151" s="16"/>
      <c r="V151" s="16"/>
      <c r="W151" s="16"/>
      <c r="X151" s="55"/>
    </row>
    <row r="152" ht="68" customHeight="1">
      <c r="A152" t="s" s="20">
        <f>"E "&amp;B152</f>
        <v>3667</v>
      </c>
      <c r="B152" s="51">
        <v>149</v>
      </c>
      <c r="C152" s="60">
        <v>0</v>
      </c>
      <c r="D152" s="60">
        <v>0</v>
      </c>
      <c r="E152" s="78"/>
      <c r="F152" t="s" s="31">
        <v>3668</v>
      </c>
      <c r="G152" t="s" s="31">
        <v>3669</v>
      </c>
      <c r="H152" t="s" s="30">
        <v>3670</v>
      </c>
      <c r="I152" t="s" s="30">
        <v>3671</v>
      </c>
      <c r="J152" t="s" s="30">
        <v>3672</v>
      </c>
      <c r="K152" t="s" s="30">
        <v>3673</v>
      </c>
      <c r="L152" s="79"/>
      <c r="M152" s="30"/>
      <c r="N152" s="78"/>
      <c r="O152" t="s" s="30">
        <v>3674</v>
      </c>
      <c r="P152" t="s" s="30">
        <v>3675</v>
      </c>
      <c r="Q152" s="32"/>
      <c r="R152" s="32"/>
      <c r="S152" s="32"/>
      <c r="T152" s="32"/>
      <c r="U152" s="32"/>
      <c r="V152" s="32"/>
      <c r="W152" s="32"/>
      <c r="X152" s="39"/>
    </row>
    <row r="153" ht="18" customHeight="1">
      <c r="A153" t="s" s="20">
        <f>"E "&amp;B153</f>
        <v>3676</v>
      </c>
      <c r="B153" s="53">
        <v>150</v>
      </c>
      <c r="C153" s="58">
        <v>0</v>
      </c>
      <c r="D153" s="58">
        <v>0</v>
      </c>
      <c r="E153" s="80"/>
      <c r="F153" t="s" s="35">
        <v>3677</v>
      </c>
      <c r="G153" t="s" s="35">
        <v>3677</v>
      </c>
      <c r="H153" t="s" s="34">
        <v>3678</v>
      </c>
      <c r="I153" t="s" s="34">
        <v>3679</v>
      </c>
      <c r="J153" s="80"/>
      <c r="K153" s="80"/>
      <c r="L153" s="81"/>
      <c r="M153" s="34"/>
      <c r="N153" s="80"/>
      <c r="O153" t="s" s="34">
        <v>301</v>
      </c>
      <c r="P153" s="16"/>
      <c r="Q153" s="16"/>
      <c r="R153" s="16"/>
      <c r="S153" s="16"/>
      <c r="T153" s="16"/>
      <c r="U153" s="16"/>
      <c r="V153" s="16"/>
      <c r="W153" s="16"/>
      <c r="X153" s="55"/>
    </row>
    <row r="154" ht="88" customHeight="1">
      <c r="A154" t="s" s="20">
        <f>"E "&amp;B154</f>
        <v>3680</v>
      </c>
      <c r="B154" s="51">
        <v>151</v>
      </c>
      <c r="C154" s="60">
        <v>0</v>
      </c>
      <c r="D154" s="60">
        <v>0</v>
      </c>
      <c r="E154" s="32"/>
      <c r="F154" t="s" s="31">
        <v>3681</v>
      </c>
      <c r="G154" t="s" s="31">
        <v>3682</v>
      </c>
      <c r="H154" t="s" s="30">
        <v>3683</v>
      </c>
      <c r="I154" t="s" s="30">
        <v>3684</v>
      </c>
      <c r="J154" t="s" s="30">
        <v>3685</v>
      </c>
      <c r="K154" s="32"/>
      <c r="L154" t="s" s="30">
        <v>3686</v>
      </c>
      <c r="M154" s="32"/>
      <c r="N154" s="32"/>
      <c r="O154" t="s" s="30">
        <v>301</v>
      </c>
      <c r="P154" t="s" s="30">
        <v>3687</v>
      </c>
      <c r="Q154" t="s" s="30">
        <v>3688</v>
      </c>
      <c r="R154" s="79"/>
      <c r="S154" s="32"/>
      <c r="T154" s="79"/>
      <c r="U154" s="30"/>
      <c r="V154" s="32"/>
      <c r="W154" s="32"/>
      <c r="X154" s="39"/>
    </row>
    <row r="155" ht="18" customHeight="1">
      <c r="A155" t="s" s="20">
        <f>"E "&amp;B155</f>
        <v>3689</v>
      </c>
      <c r="B155" s="53">
        <v>152</v>
      </c>
      <c r="C155" s="58">
        <v>0</v>
      </c>
      <c r="D155" s="58">
        <v>0</v>
      </c>
      <c r="E155" s="80"/>
      <c r="F155" t="s" s="35">
        <v>3690</v>
      </c>
      <c r="G155" t="s" s="35">
        <v>3690</v>
      </c>
      <c r="H155" t="s" s="34">
        <v>3678</v>
      </c>
      <c r="I155" s="80"/>
      <c r="J155" s="80"/>
      <c r="K155" s="80"/>
      <c r="L155" s="81"/>
      <c r="M155" s="34"/>
      <c r="N155" s="80"/>
      <c r="O155" t="s" s="34">
        <v>301</v>
      </c>
      <c r="P155" s="16"/>
      <c r="Q155" s="16"/>
      <c r="R155" s="16"/>
      <c r="S155" s="16"/>
      <c r="T155" s="16"/>
      <c r="U155" s="16"/>
      <c r="V155" s="16"/>
      <c r="W155" s="16"/>
      <c r="X155" s="55"/>
    </row>
    <row r="156" ht="38" customHeight="1">
      <c r="A156" t="s" s="20">
        <f>"E "&amp;B156</f>
        <v>3691</v>
      </c>
      <c r="B156" s="51">
        <v>153</v>
      </c>
      <c r="C156" s="60">
        <v>0</v>
      </c>
      <c r="D156" s="60">
        <v>0</v>
      </c>
      <c r="E156" s="78"/>
      <c r="F156" t="s" s="31">
        <v>3692</v>
      </c>
      <c r="G156" t="s" s="31">
        <v>3693</v>
      </c>
      <c r="H156" t="s" s="30">
        <v>3694</v>
      </c>
      <c r="I156" t="s" s="30">
        <v>3695</v>
      </c>
      <c r="J156" t="s" s="30">
        <v>3175</v>
      </c>
      <c r="K156" t="s" s="30">
        <v>3696</v>
      </c>
      <c r="L156" s="32"/>
      <c r="M156" s="32"/>
      <c r="N156" s="32"/>
      <c r="O156" t="s" s="30">
        <v>301</v>
      </c>
      <c r="P156" t="s" s="30">
        <v>3426</v>
      </c>
      <c r="Q156" t="s" s="30">
        <v>3697</v>
      </c>
      <c r="R156" s="32"/>
      <c r="S156" s="32"/>
      <c r="T156" s="32"/>
      <c r="U156" s="32"/>
      <c r="V156" s="32"/>
      <c r="W156" s="32"/>
      <c r="X156" s="39"/>
    </row>
    <row r="157" ht="28" customHeight="1">
      <c r="A157" t="s" s="20">
        <f>"E "&amp;B157</f>
        <v>3698</v>
      </c>
      <c r="B157" s="53">
        <v>154</v>
      </c>
      <c r="C157" s="58">
        <v>0</v>
      </c>
      <c r="D157" s="58">
        <v>0</v>
      </c>
      <c r="E157" s="80"/>
      <c r="F157" t="s" s="35">
        <v>3699</v>
      </c>
      <c r="G157" t="s" s="35">
        <v>3699</v>
      </c>
      <c r="H157" t="s" s="34">
        <v>3700</v>
      </c>
      <c r="I157" t="s" s="34">
        <v>3701</v>
      </c>
      <c r="J157" s="34"/>
      <c r="K157" s="34"/>
      <c r="L157" s="81"/>
      <c r="M157" s="34"/>
      <c r="N157" s="80"/>
      <c r="O157" t="s" s="34">
        <v>3702</v>
      </c>
      <c r="P157" t="s" s="34">
        <v>3703</v>
      </c>
      <c r="Q157" s="16"/>
      <c r="R157" s="16"/>
      <c r="S157" s="16"/>
      <c r="T157" s="16"/>
      <c r="U157" s="16"/>
      <c r="V157" s="16"/>
      <c r="W157" s="16"/>
      <c r="X157" s="55"/>
    </row>
    <row r="158" ht="118" customHeight="1">
      <c r="A158" t="s" s="20">
        <f>"E "&amp;B158</f>
        <v>3704</v>
      </c>
      <c r="B158" s="51">
        <v>155</v>
      </c>
      <c r="C158" s="60">
        <v>0</v>
      </c>
      <c r="D158" s="60">
        <v>0</v>
      </c>
      <c r="E158" s="78"/>
      <c r="F158" t="s" s="31">
        <v>3705</v>
      </c>
      <c r="G158" t="s" s="31">
        <v>3693</v>
      </c>
      <c r="H158" t="s" s="30">
        <v>3706</v>
      </c>
      <c r="I158" t="s" s="30">
        <v>3707</v>
      </c>
      <c r="J158" t="s" s="30">
        <v>3708</v>
      </c>
      <c r="K158" t="s" s="30">
        <v>3709</v>
      </c>
      <c r="L158" s="79"/>
      <c r="M158" s="32"/>
      <c r="N158" s="78"/>
      <c r="O158" t="s" s="30">
        <v>3710</v>
      </c>
      <c r="P158" t="s" s="30">
        <v>3711</v>
      </c>
      <c r="Q158" t="s" s="30">
        <v>3712</v>
      </c>
      <c r="R158" s="32"/>
      <c r="S158" s="32"/>
      <c r="T158" s="32"/>
      <c r="U158" s="32"/>
      <c r="V158" s="32"/>
      <c r="W158" s="32"/>
      <c r="X158" s="39"/>
    </row>
    <row r="159" ht="38" customHeight="1">
      <c r="A159" t="s" s="20">
        <f>"E "&amp;B159</f>
        <v>3713</v>
      </c>
      <c r="B159" s="53">
        <v>156</v>
      </c>
      <c r="C159" s="58">
        <v>1</v>
      </c>
      <c r="D159" s="58">
        <v>0</v>
      </c>
      <c r="E159" t="s" s="34">
        <v>26</v>
      </c>
      <c r="F159" t="s" s="35">
        <v>3714</v>
      </c>
      <c r="G159" t="s" s="35">
        <v>29</v>
      </c>
      <c r="H159" s="16"/>
      <c r="I159" t="s" s="34">
        <v>3715</v>
      </c>
      <c r="J159" t="s" s="34">
        <v>301</v>
      </c>
      <c r="K159" t="s" s="34">
        <v>3716</v>
      </c>
      <c r="L159" t="s" s="34">
        <v>3717</v>
      </c>
      <c r="M159" s="16"/>
      <c r="N159" s="16"/>
      <c r="O159" t="s" s="34">
        <v>3718</v>
      </c>
      <c r="P159" t="s" s="34">
        <v>3719</v>
      </c>
      <c r="Q159" t="s" s="34">
        <v>3720</v>
      </c>
      <c r="R159" s="16"/>
      <c r="S159" t="s" s="34">
        <v>3721</v>
      </c>
      <c r="T159" s="81"/>
      <c r="U159" s="34"/>
      <c r="V159" t="s" s="34">
        <v>3722</v>
      </c>
      <c r="W159" s="16"/>
      <c r="X159" s="55"/>
    </row>
    <row r="160" ht="118" customHeight="1">
      <c r="A160" t="s" s="20">
        <f>"E "&amp;B160</f>
        <v>3723</v>
      </c>
      <c r="B160" s="51">
        <v>157</v>
      </c>
      <c r="C160" s="60">
        <v>0</v>
      </c>
      <c r="D160" s="60">
        <v>0</v>
      </c>
      <c r="E160" s="78"/>
      <c r="F160" t="s" s="31">
        <v>3724</v>
      </c>
      <c r="G160" t="s" s="31">
        <v>3725</v>
      </c>
      <c r="H160" t="s" s="30">
        <v>3726</v>
      </c>
      <c r="I160" t="s" s="30">
        <v>3727</v>
      </c>
      <c r="J160" t="s" s="30">
        <v>3728</v>
      </c>
      <c r="K160" t="s" s="30">
        <v>3729</v>
      </c>
      <c r="L160" s="79"/>
      <c r="M160" s="32"/>
      <c r="N160" s="78"/>
      <c r="O160" t="s" s="30">
        <v>3730</v>
      </c>
      <c r="P160" t="s" s="30">
        <v>3731</v>
      </c>
      <c r="Q160" t="s" s="30">
        <v>3732</v>
      </c>
      <c r="R160" s="32"/>
      <c r="S160" s="32"/>
      <c r="T160" s="32"/>
      <c r="U160" s="32"/>
      <c r="V160" s="32"/>
      <c r="W160" s="32"/>
      <c r="X160" s="39"/>
    </row>
    <row r="161" ht="28" customHeight="1">
      <c r="A161" t="s" s="20">
        <f>"E "&amp;B161</f>
        <v>3733</v>
      </c>
      <c r="B161" s="53">
        <v>158</v>
      </c>
      <c r="C161" s="58">
        <v>0</v>
      </c>
      <c r="D161" s="58">
        <v>0</v>
      </c>
      <c r="E161" s="80"/>
      <c r="F161" t="s" s="35">
        <v>3734</v>
      </c>
      <c r="G161" t="s" s="35">
        <v>3734</v>
      </c>
      <c r="H161" t="s" s="34">
        <v>3735</v>
      </c>
      <c r="I161" t="s" s="34">
        <v>3736</v>
      </c>
      <c r="J161" t="s" s="34">
        <v>456</v>
      </c>
      <c r="K161" s="16"/>
      <c r="L161" s="16"/>
      <c r="M161" s="16"/>
      <c r="N161" s="80"/>
      <c r="O161" t="s" s="34">
        <v>3737</v>
      </c>
      <c r="P161" t="s" s="34">
        <v>3738</v>
      </c>
      <c r="Q161" s="16"/>
      <c r="R161" s="16"/>
      <c r="S161" s="16"/>
      <c r="T161" s="16"/>
      <c r="U161" s="16"/>
      <c r="V161" s="16"/>
      <c r="W161" s="16"/>
      <c r="X161" s="55"/>
    </row>
    <row r="162" ht="18" customHeight="1">
      <c r="A162" t="s" s="20">
        <f>"E "&amp;B162</f>
        <v>3739</v>
      </c>
      <c r="B162" s="51">
        <v>159</v>
      </c>
      <c r="C162" s="60">
        <v>0</v>
      </c>
      <c r="D162" s="60">
        <v>0</v>
      </c>
      <c r="E162" s="78"/>
      <c r="F162" t="s" s="31">
        <v>3740</v>
      </c>
      <c r="G162" t="s" s="31">
        <v>3740</v>
      </c>
      <c r="H162" t="s" s="30">
        <v>3741</v>
      </c>
      <c r="I162" s="78"/>
      <c r="J162" s="78"/>
      <c r="K162" s="78"/>
      <c r="L162" s="79"/>
      <c r="M162" s="32"/>
      <c r="N162" s="32"/>
      <c r="O162" s="32"/>
      <c r="P162" s="32"/>
      <c r="Q162" s="32"/>
      <c r="R162" s="32"/>
      <c r="S162" s="32"/>
      <c r="T162" s="32"/>
      <c r="U162" s="32"/>
      <c r="V162" s="32"/>
      <c r="W162" s="32"/>
      <c r="X162" s="39"/>
    </row>
    <row r="163" ht="78" customHeight="1">
      <c r="A163" t="s" s="20">
        <f>"E "&amp;B163</f>
        <v>3742</v>
      </c>
      <c r="B163" s="53">
        <v>160</v>
      </c>
      <c r="C163" s="58">
        <v>0</v>
      </c>
      <c r="D163" s="58">
        <v>0</v>
      </c>
      <c r="E163" s="80"/>
      <c r="F163" t="s" s="35">
        <v>3743</v>
      </c>
      <c r="G163" t="s" s="35">
        <v>3744</v>
      </c>
      <c r="H163" t="s" s="34">
        <v>3745</v>
      </c>
      <c r="I163" t="s" s="34">
        <v>3746</v>
      </c>
      <c r="J163" t="s" s="34">
        <v>3747</v>
      </c>
      <c r="K163" t="s" s="34">
        <v>3748</v>
      </c>
      <c r="L163" t="s" s="34">
        <v>3749</v>
      </c>
      <c r="M163" s="16"/>
      <c r="N163" s="80"/>
      <c r="O163" t="s" s="34">
        <v>3750</v>
      </c>
      <c r="P163" t="s" s="34">
        <v>3711</v>
      </c>
      <c r="Q163" t="s" s="34">
        <v>3751</v>
      </c>
      <c r="R163" s="16"/>
      <c r="S163" s="16"/>
      <c r="T163" s="16"/>
      <c r="U163" s="16"/>
      <c r="V163" s="16"/>
      <c r="W163" s="16"/>
      <c r="X163" s="55"/>
    </row>
    <row r="164" ht="88" customHeight="1">
      <c r="A164" t="s" s="20">
        <f>"E "&amp;B164</f>
        <v>3752</v>
      </c>
      <c r="B164" s="51">
        <v>161</v>
      </c>
      <c r="C164" s="60">
        <v>0</v>
      </c>
      <c r="D164" s="60">
        <v>0</v>
      </c>
      <c r="E164" s="78"/>
      <c r="F164" t="s" s="31">
        <v>3753</v>
      </c>
      <c r="G164" t="s" s="31">
        <v>3754</v>
      </c>
      <c r="H164" t="s" s="30">
        <v>3755</v>
      </c>
      <c r="I164" t="s" s="30">
        <v>3756</v>
      </c>
      <c r="J164" t="s" s="30">
        <v>3757</v>
      </c>
      <c r="K164" t="s" s="30">
        <v>3758</v>
      </c>
      <c r="L164" s="79"/>
      <c r="M164" s="32"/>
      <c r="N164" s="78"/>
      <c r="O164" t="s" s="30">
        <v>3759</v>
      </c>
      <c r="P164" t="s" s="30">
        <v>3760</v>
      </c>
      <c r="Q164" t="s" s="30">
        <v>3761</v>
      </c>
      <c r="R164" s="32"/>
      <c r="S164" s="32"/>
      <c r="T164" s="32"/>
      <c r="U164" s="32"/>
      <c r="V164" s="32"/>
      <c r="W164" s="32"/>
      <c r="X164" s="39"/>
    </row>
    <row r="165" ht="18" customHeight="1">
      <c r="A165" t="s" s="20">
        <f>"E "&amp;B165</f>
        <v>3762</v>
      </c>
      <c r="B165" s="53">
        <v>162</v>
      </c>
      <c r="C165" s="58">
        <v>0</v>
      </c>
      <c r="D165" s="58">
        <v>0</v>
      </c>
      <c r="E165" s="80"/>
      <c r="F165" t="s" s="35">
        <v>3763</v>
      </c>
      <c r="G165" t="s" s="35">
        <v>3763</v>
      </c>
      <c r="H165" t="s" s="34">
        <v>3764</v>
      </c>
      <c r="I165" s="80"/>
      <c r="J165" s="80"/>
      <c r="K165" s="80"/>
      <c r="L165" s="81"/>
      <c r="M165" s="16"/>
      <c r="N165" s="16"/>
      <c r="O165" s="16"/>
      <c r="P165" s="16"/>
      <c r="Q165" s="16"/>
      <c r="R165" s="16"/>
      <c r="S165" s="16"/>
      <c r="T165" s="16"/>
      <c r="U165" s="16"/>
      <c r="V165" s="16"/>
      <c r="W165" s="16"/>
      <c r="X165" s="55"/>
    </row>
    <row r="166" ht="38" customHeight="1">
      <c r="A166" t="s" s="20">
        <f>"E "&amp;B166</f>
        <v>3765</v>
      </c>
      <c r="B166" s="51">
        <v>163</v>
      </c>
      <c r="C166" s="60">
        <v>1</v>
      </c>
      <c r="D166" s="60">
        <v>1</v>
      </c>
      <c r="E166" t="s" s="30">
        <v>48</v>
      </c>
      <c r="F166" t="s" s="31">
        <v>3766</v>
      </c>
      <c r="G166" t="s" s="31">
        <v>3767</v>
      </c>
      <c r="H166" t="s" s="30">
        <v>3768</v>
      </c>
      <c r="I166" t="s" s="30">
        <v>3769</v>
      </c>
      <c r="J166" t="s" s="30">
        <v>3458</v>
      </c>
      <c r="K166" t="s" s="30">
        <v>3770</v>
      </c>
      <c r="L166" s="32"/>
      <c r="M166" s="32"/>
      <c r="N166" s="32"/>
      <c r="O166" t="s" s="30">
        <v>3771</v>
      </c>
      <c r="P166" t="s" s="30">
        <v>3772</v>
      </c>
      <c r="Q166" t="s" s="30">
        <v>3773</v>
      </c>
      <c r="R166" s="79"/>
      <c r="S166" s="32"/>
      <c r="T166" t="s" s="30">
        <v>3774</v>
      </c>
      <c r="U166" s="30"/>
      <c r="V166" s="32"/>
      <c r="W166" s="32"/>
      <c r="X166" s="39"/>
    </row>
    <row r="167" ht="48" customHeight="1">
      <c r="A167" t="s" s="20">
        <f>"E "&amp;B167</f>
        <v>3775</v>
      </c>
      <c r="B167" s="53">
        <v>164</v>
      </c>
      <c r="C167" s="58">
        <v>0</v>
      </c>
      <c r="D167" s="58">
        <v>0</v>
      </c>
      <c r="E167" s="80"/>
      <c r="F167" t="s" s="35">
        <v>3776</v>
      </c>
      <c r="G167" t="s" s="35">
        <v>3777</v>
      </c>
      <c r="H167" t="s" s="34">
        <v>3778</v>
      </c>
      <c r="I167" t="s" s="34">
        <v>3779</v>
      </c>
      <c r="J167" t="s" s="34">
        <v>3780</v>
      </c>
      <c r="K167" t="s" s="34">
        <v>3781</v>
      </c>
      <c r="L167" t="s" s="34">
        <v>3782</v>
      </c>
      <c r="M167" s="16"/>
      <c r="N167" s="80"/>
      <c r="O167" t="s" s="34">
        <v>3783</v>
      </c>
      <c r="P167" t="s" s="34">
        <v>3784</v>
      </c>
      <c r="Q167" s="16"/>
      <c r="R167" s="16"/>
      <c r="S167" s="16"/>
      <c r="T167" s="16"/>
      <c r="U167" s="16"/>
      <c r="V167" s="16"/>
      <c r="W167" s="16"/>
      <c r="X167" s="55"/>
    </row>
    <row r="168" ht="38" customHeight="1">
      <c r="A168" t="s" s="20">
        <f>"E "&amp;B168</f>
        <v>3785</v>
      </c>
      <c r="B168" s="51">
        <v>165</v>
      </c>
      <c r="C168" s="60">
        <v>0</v>
      </c>
      <c r="D168" s="60">
        <v>0</v>
      </c>
      <c r="E168" s="78"/>
      <c r="F168" t="s" s="31">
        <v>3786</v>
      </c>
      <c r="G168" t="s" s="31">
        <v>3777</v>
      </c>
      <c r="H168" t="s" s="30">
        <v>3787</v>
      </c>
      <c r="I168" t="s" s="30">
        <v>3788</v>
      </c>
      <c r="J168" t="s" s="30">
        <v>3789</v>
      </c>
      <c r="K168" t="s" s="30">
        <v>3790</v>
      </c>
      <c r="L168" t="s" s="30">
        <v>3791</v>
      </c>
      <c r="M168" s="32"/>
      <c r="N168" s="78"/>
      <c r="O168" t="s" s="30">
        <v>3792</v>
      </c>
      <c r="P168" t="s" s="30">
        <v>3793</v>
      </c>
      <c r="Q168" s="32"/>
      <c r="R168" s="32"/>
      <c r="S168" s="32"/>
      <c r="T168" s="32"/>
      <c r="U168" s="32"/>
      <c r="V168" s="32"/>
      <c r="W168" s="32"/>
      <c r="X168" s="39"/>
    </row>
    <row r="169" ht="138" customHeight="1">
      <c r="A169" t="s" s="20">
        <f>"E "&amp;B169</f>
        <v>3794</v>
      </c>
      <c r="B169" s="53">
        <v>166</v>
      </c>
      <c r="C169" s="58">
        <v>0</v>
      </c>
      <c r="D169" s="58">
        <v>0</v>
      </c>
      <c r="E169" s="80"/>
      <c r="F169" t="s" s="35">
        <v>3795</v>
      </c>
      <c r="G169" t="s" s="35">
        <v>3796</v>
      </c>
      <c r="H169" t="s" s="34">
        <v>3797</v>
      </c>
      <c r="I169" t="s" s="34">
        <v>3798</v>
      </c>
      <c r="J169" t="s" s="34">
        <v>3799</v>
      </c>
      <c r="K169" t="s" s="34">
        <v>3800</v>
      </c>
      <c r="L169" t="s" s="34">
        <v>3801</v>
      </c>
      <c r="M169" s="16"/>
      <c r="N169" s="80"/>
      <c r="O169" t="s" s="34">
        <v>3802</v>
      </c>
      <c r="P169" t="s" s="34">
        <v>3803</v>
      </c>
      <c r="Q169" t="s" s="34">
        <v>3804</v>
      </c>
      <c r="R169" s="16"/>
      <c r="S169" s="16"/>
      <c r="T169" s="16"/>
      <c r="U169" s="16"/>
      <c r="V169" s="16"/>
      <c r="W169" s="16"/>
      <c r="X169" s="55"/>
    </row>
    <row r="170" ht="38" customHeight="1">
      <c r="A170" t="s" s="20">
        <f>"E "&amp;B170</f>
        <v>3805</v>
      </c>
      <c r="B170" s="51">
        <v>167</v>
      </c>
      <c r="C170" s="60">
        <v>0</v>
      </c>
      <c r="D170" s="60">
        <v>0</v>
      </c>
      <c r="E170" s="78"/>
      <c r="F170" t="s" s="31">
        <v>3806</v>
      </c>
      <c r="G170" t="s" s="31">
        <v>3806</v>
      </c>
      <c r="H170" t="s" s="30">
        <v>3807</v>
      </c>
      <c r="I170" t="s" s="30">
        <v>3808</v>
      </c>
      <c r="J170" t="s" s="30">
        <v>3809</v>
      </c>
      <c r="K170" t="s" s="30">
        <v>3810</v>
      </c>
      <c r="L170" t="s" s="30">
        <v>3811</v>
      </c>
      <c r="M170" s="32"/>
      <c r="N170" s="78"/>
      <c r="O170" t="s" s="30">
        <v>1838</v>
      </c>
      <c r="P170" s="32"/>
      <c r="Q170" s="32"/>
      <c r="R170" s="32"/>
      <c r="S170" s="32"/>
      <c r="T170" s="32"/>
      <c r="U170" s="32"/>
      <c r="V170" s="32"/>
      <c r="W170" s="32"/>
      <c r="X170" s="39"/>
    </row>
    <row r="171" ht="48" customHeight="1">
      <c r="A171" t="s" s="20">
        <f>"E "&amp;B171</f>
        <v>3812</v>
      </c>
      <c r="B171" s="53">
        <v>168</v>
      </c>
      <c r="C171" s="58">
        <v>0</v>
      </c>
      <c r="D171" s="58">
        <v>0</v>
      </c>
      <c r="E171" s="16"/>
      <c r="F171" t="s" s="35">
        <v>3813</v>
      </c>
      <c r="G171" t="s" s="35">
        <v>3813</v>
      </c>
      <c r="H171" t="s" s="34">
        <v>3814</v>
      </c>
      <c r="I171" t="s" s="34">
        <v>3815</v>
      </c>
      <c r="J171" t="s" s="34">
        <v>301</v>
      </c>
      <c r="K171" s="16"/>
      <c r="L171" s="16"/>
      <c r="M171" s="16"/>
      <c r="N171" s="16"/>
      <c r="O171" t="s" s="34">
        <v>3816</v>
      </c>
      <c r="P171" t="s" s="34">
        <v>3817</v>
      </c>
      <c r="Q171" t="s" s="34">
        <v>3818</v>
      </c>
      <c r="R171" s="16"/>
      <c r="S171" s="81"/>
      <c r="T171" s="16"/>
      <c r="U171" s="34"/>
      <c r="V171" s="16"/>
      <c r="W171" s="16"/>
      <c r="X171" s="55"/>
    </row>
    <row r="172" ht="108" customHeight="1">
      <c r="A172" t="s" s="20">
        <f>"E "&amp;B172</f>
        <v>3819</v>
      </c>
      <c r="B172" s="51">
        <v>169</v>
      </c>
      <c r="C172" s="60">
        <v>1</v>
      </c>
      <c r="D172" s="60">
        <v>1</v>
      </c>
      <c r="E172" t="s" s="30">
        <v>48</v>
      </c>
      <c r="F172" t="s" s="31">
        <v>3820</v>
      </c>
      <c r="G172" t="s" s="31">
        <v>3821</v>
      </c>
      <c r="H172" t="s" s="30">
        <v>3822</v>
      </c>
      <c r="I172" t="s" s="30">
        <v>3823</v>
      </c>
      <c r="J172" t="s" s="30">
        <v>3824</v>
      </c>
      <c r="K172" t="s" s="30">
        <v>3825</v>
      </c>
      <c r="L172" s="32"/>
      <c r="M172" s="32"/>
      <c r="N172" t="s" s="30">
        <v>3826</v>
      </c>
      <c r="O172" t="s" s="30">
        <v>3827</v>
      </c>
      <c r="P172" t="s" s="30">
        <v>3828</v>
      </c>
      <c r="Q172" t="s" s="30">
        <v>3829</v>
      </c>
      <c r="R172" t="s" s="30">
        <v>3830</v>
      </c>
      <c r="S172" t="s" s="30">
        <v>3831</v>
      </c>
      <c r="T172" t="s" s="30">
        <v>3832</v>
      </c>
      <c r="U172" t="s" s="30">
        <v>3833</v>
      </c>
      <c r="V172" t="s" s="30">
        <v>3834</v>
      </c>
      <c r="W172" s="32"/>
      <c r="X172" s="39"/>
    </row>
    <row r="173" ht="18" customHeight="1">
      <c r="A173" t="s" s="20">
        <f>"E "&amp;B173</f>
        <v>3835</v>
      </c>
      <c r="B173" s="53">
        <v>170</v>
      </c>
      <c r="C173" s="58">
        <v>0</v>
      </c>
      <c r="D173" s="58">
        <v>0</v>
      </c>
      <c r="E173" s="80"/>
      <c r="F173" t="s" s="35">
        <v>3836</v>
      </c>
      <c r="G173" t="s" s="35">
        <v>3837</v>
      </c>
      <c r="H173" t="s" s="34">
        <v>3838</v>
      </c>
      <c r="I173" s="80"/>
      <c r="J173" s="80"/>
      <c r="K173" s="80"/>
      <c r="L173" s="81"/>
      <c r="M173" s="16"/>
      <c r="N173" s="16"/>
      <c r="O173" s="16"/>
      <c r="P173" s="16"/>
      <c r="Q173" s="16"/>
      <c r="R173" s="16"/>
      <c r="S173" s="16"/>
      <c r="T173" s="16"/>
      <c r="U173" s="16"/>
      <c r="V173" s="16"/>
      <c r="W173" s="16"/>
      <c r="X173" s="55"/>
    </row>
    <row r="174" ht="48" customHeight="1">
      <c r="A174" t="s" s="20">
        <f>"E "&amp;B174</f>
        <v>3839</v>
      </c>
      <c r="B174" s="51">
        <v>171</v>
      </c>
      <c r="C174" s="60">
        <v>1</v>
      </c>
      <c r="D174" s="60">
        <v>0</v>
      </c>
      <c r="E174" t="s" s="30">
        <v>301</v>
      </c>
      <c r="F174" t="s" s="31">
        <v>3840</v>
      </c>
      <c r="G174" s="31"/>
      <c r="H174" s="32"/>
      <c r="I174" t="s" s="30">
        <v>3841</v>
      </c>
      <c r="J174" t="s" s="30">
        <v>301</v>
      </c>
      <c r="K174" t="s" s="30">
        <v>3842</v>
      </c>
      <c r="L174" s="79"/>
      <c r="M174" s="32"/>
      <c r="N174" s="78"/>
      <c r="O174" t="s" s="30">
        <v>3843</v>
      </c>
      <c r="P174" t="s" s="30">
        <v>3844</v>
      </c>
      <c r="Q174" s="32"/>
      <c r="R174" s="32"/>
      <c r="S174" s="32"/>
      <c r="T174" s="32"/>
      <c r="U174" s="32"/>
      <c r="V174" s="32"/>
      <c r="W174" s="32"/>
      <c r="X174" s="39"/>
    </row>
    <row r="175" ht="48" customHeight="1">
      <c r="A175" t="s" s="20">
        <f>"E "&amp;B175</f>
        <v>3845</v>
      </c>
      <c r="B175" s="53">
        <v>172</v>
      </c>
      <c r="C175" s="58">
        <v>0</v>
      </c>
      <c r="D175" s="58">
        <v>0</v>
      </c>
      <c r="E175" s="80"/>
      <c r="F175" t="s" s="35">
        <v>3846</v>
      </c>
      <c r="G175" t="s" s="35">
        <v>3847</v>
      </c>
      <c r="H175" t="s" s="34">
        <v>3848</v>
      </c>
      <c r="I175" t="s" s="34">
        <v>3849</v>
      </c>
      <c r="J175" t="s" s="34">
        <v>3850</v>
      </c>
      <c r="K175" t="s" s="34">
        <v>3851</v>
      </c>
      <c r="L175" s="81"/>
      <c r="M175" s="16"/>
      <c r="N175" s="80"/>
      <c r="O175" t="s" s="34">
        <v>3852</v>
      </c>
      <c r="P175" t="s" s="34">
        <v>3853</v>
      </c>
      <c r="Q175" t="s" s="34">
        <v>3854</v>
      </c>
      <c r="R175" s="16"/>
      <c r="S175" s="16"/>
      <c r="T175" s="16"/>
      <c r="U175" s="16"/>
      <c r="V175" s="16"/>
      <c r="W175" s="16"/>
      <c r="X175" s="55"/>
    </row>
    <row r="176" ht="98" customHeight="1">
      <c r="A176" t="s" s="20">
        <f>"E "&amp;B176</f>
        <v>3855</v>
      </c>
      <c r="B176" s="51">
        <v>173</v>
      </c>
      <c r="C176" s="60">
        <v>1</v>
      </c>
      <c r="D176" s="60">
        <v>1</v>
      </c>
      <c r="E176" t="s" s="30">
        <v>48</v>
      </c>
      <c r="F176" t="s" s="31">
        <v>3846</v>
      </c>
      <c r="G176" t="s" s="31">
        <v>3856</v>
      </c>
      <c r="H176" t="s" s="30">
        <v>3857</v>
      </c>
      <c r="I176" t="s" s="30">
        <v>3858</v>
      </c>
      <c r="J176" t="s" s="30">
        <v>3859</v>
      </c>
      <c r="K176" s="78"/>
      <c r="L176" s="32"/>
      <c r="M176" s="32"/>
      <c r="N176" s="32"/>
      <c r="O176" t="s" s="30">
        <v>3860</v>
      </c>
      <c r="P176" t="s" s="30">
        <v>3861</v>
      </c>
      <c r="Q176" t="s" s="30">
        <v>3862</v>
      </c>
      <c r="R176" s="79"/>
      <c r="S176" t="s" s="30">
        <v>3863</v>
      </c>
      <c r="T176" s="79"/>
      <c r="U176" s="30"/>
      <c r="V176" s="32"/>
      <c r="W176" s="32"/>
      <c r="X176" s="39"/>
    </row>
    <row r="177" ht="58" customHeight="1">
      <c r="A177" t="s" s="20">
        <f>"E "&amp;B177</f>
        <v>3864</v>
      </c>
      <c r="B177" s="53">
        <v>174</v>
      </c>
      <c r="C177" s="58">
        <v>1</v>
      </c>
      <c r="D177" s="58">
        <v>1</v>
      </c>
      <c r="E177" t="s" s="34">
        <v>48</v>
      </c>
      <c r="F177" t="s" s="35">
        <v>3865</v>
      </c>
      <c r="G177" t="s" s="35">
        <v>3866</v>
      </c>
      <c r="H177" t="s" s="34">
        <v>3867</v>
      </c>
      <c r="I177" t="s" s="34">
        <v>3868</v>
      </c>
      <c r="J177" t="s" s="34">
        <v>3869</v>
      </c>
      <c r="K177" t="s" s="34">
        <v>3870</v>
      </c>
      <c r="L177" s="81"/>
      <c r="M177" s="16"/>
      <c r="N177" s="16"/>
      <c r="O177" t="s" s="34">
        <v>3871</v>
      </c>
      <c r="P177" t="s" s="34">
        <v>3872</v>
      </c>
      <c r="Q177" t="s" s="34">
        <v>3873</v>
      </c>
      <c r="R177" s="81"/>
      <c r="S177" t="s" s="34">
        <v>3874</v>
      </c>
      <c r="T177" s="81"/>
      <c r="U177" t="s" s="34">
        <v>3875</v>
      </c>
      <c r="V177" t="s" s="34">
        <v>3876</v>
      </c>
      <c r="W177" s="16"/>
      <c r="X177" s="55"/>
    </row>
    <row r="178" ht="58" customHeight="1">
      <c r="A178" t="s" s="20">
        <f>"E "&amp;B178</f>
        <v>3877</v>
      </c>
      <c r="B178" s="51">
        <v>175</v>
      </c>
      <c r="C178" s="60">
        <v>1</v>
      </c>
      <c r="D178" s="60">
        <v>0</v>
      </c>
      <c r="E178" t="s" s="30">
        <v>48</v>
      </c>
      <c r="F178" t="s" s="31">
        <v>3865</v>
      </c>
      <c r="G178" t="s" s="31">
        <v>3866</v>
      </c>
      <c r="H178" s="32"/>
      <c r="I178" t="s" s="30">
        <v>3878</v>
      </c>
      <c r="J178" t="s" s="30">
        <v>3879</v>
      </c>
      <c r="K178" s="78"/>
      <c r="L178" s="32"/>
      <c r="M178" s="32"/>
      <c r="N178" s="32"/>
      <c r="O178" t="s" s="30">
        <v>3880</v>
      </c>
      <c r="P178" t="s" s="30">
        <v>3881</v>
      </c>
      <c r="Q178" t="s" s="30">
        <v>3882</v>
      </c>
      <c r="R178" s="79"/>
      <c r="S178" t="s" s="30">
        <v>3883</v>
      </c>
      <c r="T178" s="79"/>
      <c r="U178" s="30"/>
      <c r="V178" s="32"/>
      <c r="W178" s="32"/>
      <c r="X178" s="39"/>
    </row>
    <row r="179" ht="18" customHeight="1">
      <c r="A179" t="s" s="20">
        <f>"E "&amp;B179</f>
        <v>3884</v>
      </c>
      <c r="B179" s="53">
        <v>176</v>
      </c>
      <c r="C179" s="58">
        <v>0</v>
      </c>
      <c r="D179" s="58">
        <v>0</v>
      </c>
      <c r="E179" s="80"/>
      <c r="F179" t="s" s="35">
        <v>3885</v>
      </c>
      <c r="G179" t="s" s="35">
        <v>3886</v>
      </c>
      <c r="H179" t="s" s="34">
        <v>3887</v>
      </c>
      <c r="I179" t="s" s="34">
        <v>3888</v>
      </c>
      <c r="J179" t="s" s="34">
        <v>3244</v>
      </c>
      <c r="K179" s="16"/>
      <c r="L179" s="81"/>
      <c r="M179" s="16"/>
      <c r="N179" s="16"/>
      <c r="O179" s="16"/>
      <c r="P179" t="s" s="34">
        <v>3889</v>
      </c>
      <c r="Q179" t="s" s="34">
        <v>3890</v>
      </c>
      <c r="R179" s="16"/>
      <c r="S179" s="16"/>
      <c r="T179" s="16"/>
      <c r="U179" s="16"/>
      <c r="V179" s="16"/>
      <c r="W179" s="16"/>
      <c r="X179" s="55"/>
    </row>
    <row r="180" ht="18" customHeight="1">
      <c r="A180" t="s" s="20">
        <f>"E "&amp;B180</f>
        <v>3891</v>
      </c>
      <c r="B180" s="51">
        <v>177</v>
      </c>
      <c r="C180" s="60">
        <v>0</v>
      </c>
      <c r="D180" s="60">
        <v>0</v>
      </c>
      <c r="E180" s="78"/>
      <c r="F180" t="s" s="31">
        <v>3892</v>
      </c>
      <c r="G180" t="s" s="31">
        <v>3892</v>
      </c>
      <c r="H180" t="s" s="30">
        <v>3893</v>
      </c>
      <c r="I180" s="78"/>
      <c r="J180" s="78"/>
      <c r="K180" s="78"/>
      <c r="L180" s="79"/>
      <c r="M180" s="32"/>
      <c r="N180" s="32"/>
      <c r="O180" t="s" s="30">
        <v>301</v>
      </c>
      <c r="P180" s="32"/>
      <c r="Q180" s="32"/>
      <c r="R180" s="32"/>
      <c r="S180" s="32"/>
      <c r="T180" s="32"/>
      <c r="U180" s="32"/>
      <c r="V180" s="32"/>
      <c r="W180" s="32"/>
      <c r="X180" s="39"/>
    </row>
    <row r="181" ht="158" customHeight="1">
      <c r="A181" t="s" s="20">
        <f>"E "&amp;B181</f>
        <v>3894</v>
      </c>
      <c r="B181" s="53">
        <v>178</v>
      </c>
      <c r="C181" s="58">
        <v>0</v>
      </c>
      <c r="D181" s="58">
        <v>0</v>
      </c>
      <c r="E181" s="80"/>
      <c r="F181" t="s" s="35">
        <v>3895</v>
      </c>
      <c r="G181" t="s" s="35">
        <v>3896</v>
      </c>
      <c r="H181" t="s" s="34">
        <v>3897</v>
      </c>
      <c r="I181" t="s" s="34">
        <v>3898</v>
      </c>
      <c r="J181" t="s" s="34">
        <v>3899</v>
      </c>
      <c r="K181" s="80"/>
      <c r="L181" t="s" s="34">
        <v>3900</v>
      </c>
      <c r="M181" s="16"/>
      <c r="N181" s="16"/>
      <c r="O181" t="s" s="34">
        <v>3901</v>
      </c>
      <c r="P181" t="s" s="34">
        <v>3902</v>
      </c>
      <c r="Q181" t="s" s="34">
        <v>3903</v>
      </c>
      <c r="R181" s="16"/>
      <c r="S181" s="16"/>
      <c r="T181" s="16"/>
      <c r="U181" s="16"/>
      <c r="V181" s="16"/>
      <c r="W181" s="16"/>
      <c r="X181" s="55"/>
    </row>
    <row r="182" ht="28" customHeight="1">
      <c r="A182" t="s" s="20">
        <f>"E "&amp;B182</f>
        <v>3904</v>
      </c>
      <c r="B182" s="51">
        <v>179</v>
      </c>
      <c r="C182" s="60">
        <v>0</v>
      </c>
      <c r="D182" s="60">
        <v>0</v>
      </c>
      <c r="E182" s="78"/>
      <c r="F182" t="s" s="31">
        <v>3905</v>
      </c>
      <c r="G182" t="s" s="31">
        <v>3905</v>
      </c>
      <c r="H182" t="s" s="30">
        <v>3906</v>
      </c>
      <c r="I182" t="s" s="30">
        <v>3907</v>
      </c>
      <c r="J182" t="s" s="30">
        <v>3908</v>
      </c>
      <c r="K182" s="78"/>
      <c r="L182" s="79"/>
      <c r="M182" s="32"/>
      <c r="N182" t="s" s="30">
        <v>3909</v>
      </c>
      <c r="O182" s="32"/>
      <c r="P182" s="79"/>
      <c r="Q182" s="32"/>
      <c r="R182" s="32"/>
      <c r="S182" s="32"/>
      <c r="T182" s="32"/>
      <c r="U182" s="32"/>
      <c r="V182" s="32"/>
      <c r="W182" s="32"/>
      <c r="X182" s="39"/>
    </row>
    <row r="183" ht="118" customHeight="1">
      <c r="A183" t="s" s="20">
        <f>"E "&amp;B183</f>
        <v>3910</v>
      </c>
      <c r="B183" s="53">
        <v>180</v>
      </c>
      <c r="C183" s="58">
        <v>0</v>
      </c>
      <c r="D183" s="58">
        <v>0</v>
      </c>
      <c r="E183" s="80"/>
      <c r="F183" t="s" s="35">
        <v>3911</v>
      </c>
      <c r="G183" t="s" s="35">
        <v>3912</v>
      </c>
      <c r="H183" t="s" s="34">
        <v>3913</v>
      </c>
      <c r="I183" t="s" s="34">
        <v>3914</v>
      </c>
      <c r="J183" t="s" s="34">
        <v>3908</v>
      </c>
      <c r="K183" t="s" s="34">
        <v>3915</v>
      </c>
      <c r="L183" s="81"/>
      <c r="M183" s="16"/>
      <c r="N183" s="16"/>
      <c r="O183" t="s" s="34">
        <v>3916</v>
      </c>
      <c r="P183" t="s" s="34">
        <v>3917</v>
      </c>
      <c r="Q183" t="s" s="34">
        <v>3918</v>
      </c>
      <c r="R183" s="16"/>
      <c r="S183" s="16"/>
      <c r="T183" s="16"/>
      <c r="U183" s="16"/>
      <c r="V183" s="16"/>
      <c r="W183" s="16"/>
      <c r="X183" s="55"/>
    </row>
    <row r="184" ht="68" customHeight="1">
      <c r="A184" t="s" s="20">
        <f>"E "&amp;B184</f>
        <v>3919</v>
      </c>
      <c r="B184" s="51">
        <v>181</v>
      </c>
      <c r="C184" s="60">
        <v>1</v>
      </c>
      <c r="D184" s="60">
        <v>0</v>
      </c>
      <c r="E184" t="s" s="30">
        <v>301</v>
      </c>
      <c r="F184" t="s" s="31">
        <v>3920</v>
      </c>
      <c r="G184" t="s" s="31">
        <v>3921</v>
      </c>
      <c r="H184" t="s" s="30">
        <v>3922</v>
      </c>
      <c r="I184" t="s" s="30">
        <v>3923</v>
      </c>
      <c r="J184" t="s" s="30">
        <v>3924</v>
      </c>
      <c r="K184" t="s" s="30">
        <v>3925</v>
      </c>
      <c r="L184" t="s" s="30">
        <v>3926</v>
      </c>
      <c r="M184" s="32"/>
      <c r="N184" s="32"/>
      <c r="O184" t="s" s="30">
        <v>3927</v>
      </c>
      <c r="P184" t="s" s="30">
        <v>3928</v>
      </c>
      <c r="Q184" t="s" s="30">
        <v>3929</v>
      </c>
      <c r="R184" t="s" s="30">
        <v>3930</v>
      </c>
      <c r="S184" s="32"/>
      <c r="T184" s="79"/>
      <c r="U184" s="30"/>
      <c r="V184" t="s" s="30">
        <v>3931</v>
      </c>
      <c r="W184" s="32"/>
      <c r="X184" s="39"/>
    </row>
    <row r="185" ht="28" customHeight="1">
      <c r="A185" t="s" s="20">
        <f>"E "&amp;B185</f>
        <v>3932</v>
      </c>
      <c r="B185" s="53">
        <v>182</v>
      </c>
      <c r="C185" s="58">
        <v>0</v>
      </c>
      <c r="D185" s="58">
        <v>0</v>
      </c>
      <c r="E185" s="80"/>
      <c r="F185" t="s" s="35">
        <v>3933</v>
      </c>
      <c r="G185" t="s" s="35">
        <v>3934</v>
      </c>
      <c r="H185" t="s" s="34">
        <v>3935</v>
      </c>
      <c r="I185" t="s" s="34">
        <v>3936</v>
      </c>
      <c r="J185" t="s" s="34">
        <v>636</v>
      </c>
      <c r="K185" s="80"/>
      <c r="L185" s="81"/>
      <c r="M185" s="16"/>
      <c r="N185" s="16"/>
      <c r="O185" s="16"/>
      <c r="P185" t="s" s="34">
        <v>3937</v>
      </c>
      <c r="Q185" s="16"/>
      <c r="R185" s="16"/>
      <c r="S185" s="16"/>
      <c r="T185" s="16"/>
      <c r="U185" s="16"/>
      <c r="V185" s="16"/>
      <c r="W185" s="16"/>
      <c r="X185" s="55"/>
    </row>
    <row r="186" ht="28" customHeight="1">
      <c r="A186" t="s" s="20">
        <f>"E "&amp;B186</f>
        <v>3938</v>
      </c>
      <c r="B186" s="51">
        <v>183</v>
      </c>
      <c r="C186" s="60">
        <v>1</v>
      </c>
      <c r="D186" s="60">
        <v>0</v>
      </c>
      <c r="E186" t="s" s="30">
        <v>64</v>
      </c>
      <c r="F186" t="s" s="31">
        <v>3939</v>
      </c>
      <c r="G186" t="s" s="31">
        <v>3939</v>
      </c>
      <c r="H186" t="s" s="30"/>
      <c r="I186" t="s" s="30">
        <v>3940</v>
      </c>
      <c r="J186" t="s" s="30">
        <v>3941</v>
      </c>
      <c r="K186" s="32"/>
      <c r="L186" t="s" s="30">
        <v>3942</v>
      </c>
      <c r="M186" s="32"/>
      <c r="N186" s="32"/>
      <c r="O186" t="s" s="30">
        <v>3943</v>
      </c>
      <c r="P186" s="32"/>
      <c r="Q186" s="32"/>
      <c r="R186" s="79"/>
      <c r="S186" t="s" s="30">
        <v>3944</v>
      </c>
      <c r="T186" s="79"/>
      <c r="U186" t="s" s="30">
        <v>3945</v>
      </c>
      <c r="V186" s="32"/>
      <c r="W186" s="32"/>
      <c r="X186" s="39"/>
    </row>
    <row r="187" ht="38" customHeight="1">
      <c r="A187" t="s" s="20">
        <f>"E "&amp;B187</f>
        <v>3946</v>
      </c>
      <c r="B187" s="53">
        <v>184</v>
      </c>
      <c r="C187" s="58">
        <v>1</v>
      </c>
      <c r="D187" s="58">
        <v>0</v>
      </c>
      <c r="E187" t="s" s="34">
        <v>64</v>
      </c>
      <c r="F187" t="s" s="35">
        <v>3947</v>
      </c>
      <c r="G187" t="s" s="35">
        <v>3947</v>
      </c>
      <c r="H187" t="s" s="34"/>
      <c r="I187" t="s" s="34">
        <v>3948</v>
      </c>
      <c r="J187" t="s" s="34">
        <v>3941</v>
      </c>
      <c r="K187" s="16"/>
      <c r="L187" t="s" s="34">
        <v>3949</v>
      </c>
      <c r="M187" t="s" s="34">
        <v>3950</v>
      </c>
      <c r="N187" t="s" s="34">
        <v>3951</v>
      </c>
      <c r="O187" t="s" s="34">
        <v>3943</v>
      </c>
      <c r="P187" s="16"/>
      <c r="Q187" s="16"/>
      <c r="R187" s="81"/>
      <c r="S187" s="81"/>
      <c r="T187" s="81"/>
      <c r="U187" t="s" s="34">
        <v>3952</v>
      </c>
      <c r="V187" s="16"/>
      <c r="W187" s="16"/>
      <c r="X187" s="55"/>
    </row>
    <row r="188" ht="98" customHeight="1">
      <c r="A188" t="s" s="20">
        <f>"E "&amp;B188</f>
        <v>3953</v>
      </c>
      <c r="B188" s="51">
        <v>185</v>
      </c>
      <c r="C188" s="60">
        <v>0</v>
      </c>
      <c r="D188" s="60">
        <v>0</v>
      </c>
      <c r="E188" s="78"/>
      <c r="F188" t="s" s="31">
        <v>3954</v>
      </c>
      <c r="G188" t="s" s="31">
        <v>3955</v>
      </c>
      <c r="H188" t="s" s="30">
        <v>3956</v>
      </c>
      <c r="I188" t="s" s="30">
        <v>3957</v>
      </c>
      <c r="J188" t="s" s="30">
        <v>3958</v>
      </c>
      <c r="K188" t="s" s="30">
        <v>3959</v>
      </c>
      <c r="L188" s="79"/>
      <c r="M188" s="32"/>
      <c r="N188" s="32"/>
      <c r="O188" t="s" s="30">
        <v>3960</v>
      </c>
      <c r="P188" t="s" s="30">
        <v>3961</v>
      </c>
      <c r="Q188" t="s" s="30">
        <v>3962</v>
      </c>
      <c r="R188" s="32"/>
      <c r="S188" s="32"/>
      <c r="T188" s="32"/>
      <c r="U188" s="32"/>
      <c r="V188" s="32"/>
      <c r="W188" s="32"/>
      <c r="X188" s="39"/>
    </row>
    <row r="189" ht="148" customHeight="1">
      <c r="A189" t="s" s="20">
        <f>"E "&amp;B189</f>
        <v>3963</v>
      </c>
      <c r="B189" s="53">
        <v>186</v>
      </c>
      <c r="C189" s="58">
        <v>0</v>
      </c>
      <c r="D189" s="58">
        <v>0</v>
      </c>
      <c r="E189" s="80"/>
      <c r="F189" t="s" s="35">
        <v>77</v>
      </c>
      <c r="G189" t="s" s="35">
        <v>3964</v>
      </c>
      <c r="H189" t="s" s="34">
        <v>3965</v>
      </c>
      <c r="I189" t="s" s="34">
        <v>3966</v>
      </c>
      <c r="J189" t="s" s="34">
        <v>3458</v>
      </c>
      <c r="K189" s="80"/>
      <c r="L189" t="s" s="34">
        <v>301</v>
      </c>
      <c r="M189" s="16"/>
      <c r="N189" s="80"/>
      <c r="O189" t="s" s="34">
        <v>3967</v>
      </c>
      <c r="P189" t="s" s="34">
        <v>3968</v>
      </c>
      <c r="Q189" t="s" s="34">
        <v>3969</v>
      </c>
      <c r="R189" s="16"/>
      <c r="S189" s="16"/>
      <c r="T189" s="16"/>
      <c r="U189" s="16"/>
      <c r="V189" s="16"/>
      <c r="W189" s="16"/>
      <c r="X189" s="55"/>
    </row>
    <row r="190" ht="98" customHeight="1">
      <c r="A190" t="s" s="20">
        <f>"E "&amp;B190</f>
        <v>3970</v>
      </c>
      <c r="B190" s="51">
        <v>187</v>
      </c>
      <c r="C190" s="60">
        <v>1</v>
      </c>
      <c r="D190" s="60">
        <v>0</v>
      </c>
      <c r="E190" t="s" s="30">
        <v>64</v>
      </c>
      <c r="F190" t="s" s="31">
        <v>3971</v>
      </c>
      <c r="G190" t="s" s="31">
        <v>3971</v>
      </c>
      <c r="H190" t="s" s="30"/>
      <c r="I190" t="s" s="30">
        <v>3972</v>
      </c>
      <c r="J190" t="s" s="30">
        <v>301</v>
      </c>
      <c r="K190" s="78"/>
      <c r="L190" t="s" s="30">
        <v>3973</v>
      </c>
      <c r="M190" t="s" s="30">
        <v>3974</v>
      </c>
      <c r="N190" t="s" s="30">
        <v>3975</v>
      </c>
      <c r="O190" t="s" s="30">
        <v>3976</v>
      </c>
      <c r="P190" s="32"/>
      <c r="Q190" t="s" s="30">
        <v>3977</v>
      </c>
      <c r="R190" s="79"/>
      <c r="S190" t="s" s="30">
        <v>3978</v>
      </c>
      <c r="T190" s="79"/>
      <c r="U190" t="s" s="30">
        <v>3979</v>
      </c>
      <c r="V190" s="32"/>
      <c r="W190" s="32"/>
      <c r="X190" s="39"/>
    </row>
    <row r="191" ht="78" customHeight="1">
      <c r="A191" t="s" s="20">
        <f>"E "&amp;B191</f>
        <v>3980</v>
      </c>
      <c r="B191" s="53">
        <v>188</v>
      </c>
      <c r="C191" s="58">
        <v>0</v>
      </c>
      <c r="D191" s="58">
        <v>0</v>
      </c>
      <c r="E191" s="80"/>
      <c r="F191" t="s" s="35">
        <v>3981</v>
      </c>
      <c r="G191" t="s" s="35">
        <v>3982</v>
      </c>
      <c r="H191" t="s" s="34">
        <v>3983</v>
      </c>
      <c r="I191" t="s" s="34">
        <v>3984</v>
      </c>
      <c r="J191" t="s" s="34">
        <v>456</v>
      </c>
      <c r="K191" t="s" s="34">
        <v>3985</v>
      </c>
      <c r="L191" s="81"/>
      <c r="M191" s="16"/>
      <c r="N191" s="80"/>
      <c r="O191" t="s" s="34">
        <v>3986</v>
      </c>
      <c r="P191" t="s" s="34">
        <v>3987</v>
      </c>
      <c r="Q191" t="s" s="34">
        <v>3988</v>
      </c>
      <c r="R191" s="16"/>
      <c r="S191" s="16"/>
      <c r="T191" s="16"/>
      <c r="U191" s="16"/>
      <c r="V191" s="16"/>
      <c r="W191" s="16"/>
      <c r="X191" s="55"/>
    </row>
    <row r="192" ht="18" customHeight="1">
      <c r="A192" t="s" s="20">
        <f>"E "&amp;B192</f>
        <v>3989</v>
      </c>
      <c r="B192" s="51">
        <v>189</v>
      </c>
      <c r="C192" s="60">
        <v>0</v>
      </c>
      <c r="D192" s="60">
        <v>0</v>
      </c>
      <c r="E192" s="32"/>
      <c r="F192" t="s" s="31">
        <v>3990</v>
      </c>
      <c r="G192" t="s" s="31">
        <v>3991</v>
      </c>
      <c r="H192" s="32"/>
      <c r="I192" t="s" s="30">
        <v>3992</v>
      </c>
      <c r="J192" t="s" s="30">
        <v>3993</v>
      </c>
      <c r="K192" s="32"/>
      <c r="L192" s="32"/>
      <c r="M192" s="32"/>
      <c r="N192" s="32"/>
      <c r="O192" s="32"/>
      <c r="P192" t="s" s="30">
        <v>3994</v>
      </c>
      <c r="Q192" s="32"/>
      <c r="R192" s="32"/>
      <c r="S192" s="32"/>
      <c r="T192" s="79"/>
      <c r="U192" s="30"/>
      <c r="V192" s="32"/>
      <c r="W192" s="32"/>
      <c r="X192" s="39"/>
    </row>
    <row r="193" ht="38" customHeight="1">
      <c r="A193" t="s" s="20">
        <f>"E "&amp;B193</f>
        <v>3995</v>
      </c>
      <c r="B193" s="53">
        <v>190</v>
      </c>
      <c r="C193" s="58">
        <v>1</v>
      </c>
      <c r="D193" s="58">
        <v>1</v>
      </c>
      <c r="E193" t="s" s="34">
        <v>81</v>
      </c>
      <c r="F193" t="s" s="35">
        <v>83</v>
      </c>
      <c r="G193" t="s" s="35">
        <v>3996</v>
      </c>
      <c r="H193" t="s" s="34">
        <v>3997</v>
      </c>
      <c r="I193" t="s" s="34">
        <v>3998</v>
      </c>
      <c r="J193" t="s" s="34">
        <v>3999</v>
      </c>
      <c r="K193" t="s" s="34">
        <v>4000</v>
      </c>
      <c r="L193" t="s" s="34">
        <v>4001</v>
      </c>
      <c r="M193" s="16"/>
      <c r="N193" s="16"/>
      <c r="O193" t="s" s="34">
        <v>4002</v>
      </c>
      <c r="P193" t="s" s="34">
        <v>4003</v>
      </c>
      <c r="Q193" t="s" s="34">
        <v>4004</v>
      </c>
      <c r="R193" t="s" s="34">
        <v>4005</v>
      </c>
      <c r="S193" t="s" s="34">
        <v>4006</v>
      </c>
      <c r="T193" s="81"/>
      <c r="U193" t="s" s="34">
        <v>4007</v>
      </c>
      <c r="V193" s="16"/>
      <c r="W193" s="16"/>
      <c r="X193" s="55"/>
    </row>
    <row r="194" ht="28" customHeight="1">
      <c r="A194" t="s" s="20">
        <f>"E "&amp;B194</f>
        <v>4008</v>
      </c>
      <c r="B194" s="51">
        <v>191</v>
      </c>
      <c r="C194" s="60">
        <v>1</v>
      </c>
      <c r="D194" s="60">
        <v>0</v>
      </c>
      <c r="E194" t="s" s="30">
        <v>64</v>
      </c>
      <c r="F194" t="s" s="31">
        <v>83</v>
      </c>
      <c r="G194" t="s" s="31">
        <v>4009</v>
      </c>
      <c r="H194" t="s" s="30"/>
      <c r="I194" t="s" s="30">
        <v>4010</v>
      </c>
      <c r="J194" t="s" s="30">
        <v>301</v>
      </c>
      <c r="K194" s="32"/>
      <c r="L194" t="s" s="30">
        <v>4011</v>
      </c>
      <c r="M194" s="32"/>
      <c r="N194" t="s" s="30">
        <v>4012</v>
      </c>
      <c r="O194" t="s" s="30">
        <v>4013</v>
      </c>
      <c r="P194" s="32"/>
      <c r="Q194" t="s" s="30">
        <v>4014</v>
      </c>
      <c r="R194" s="79"/>
      <c r="S194" t="s" s="30">
        <v>4015</v>
      </c>
      <c r="T194" s="79"/>
      <c r="U194" t="s" s="30">
        <v>4016</v>
      </c>
      <c r="V194" s="32"/>
      <c r="W194" s="32"/>
      <c r="X194" s="39"/>
    </row>
    <row r="195" ht="158" customHeight="1">
      <c r="A195" t="s" s="20">
        <f>"E "&amp;B195</f>
        <v>4017</v>
      </c>
      <c r="B195" s="53">
        <v>192</v>
      </c>
      <c r="C195" s="58">
        <v>1</v>
      </c>
      <c r="D195" s="58">
        <v>0</v>
      </c>
      <c r="E195" t="s" s="34">
        <v>64</v>
      </c>
      <c r="F195" t="s" s="35">
        <v>4018</v>
      </c>
      <c r="G195" t="s" s="35">
        <v>4019</v>
      </c>
      <c r="H195" t="s" s="34">
        <v>4020</v>
      </c>
      <c r="I195" t="s" s="34">
        <v>4021</v>
      </c>
      <c r="J195" t="s" s="34">
        <v>301</v>
      </c>
      <c r="K195" t="s" s="34">
        <v>4022</v>
      </c>
      <c r="L195" t="s" s="34">
        <v>4023</v>
      </c>
      <c r="M195" t="s" s="34">
        <v>4024</v>
      </c>
      <c r="N195" t="s" s="34">
        <v>4025</v>
      </c>
      <c r="O195" t="s" s="34">
        <v>4026</v>
      </c>
      <c r="P195" s="16"/>
      <c r="Q195" t="s" s="34">
        <v>4027</v>
      </c>
      <c r="R195" t="s" s="34">
        <v>4028</v>
      </c>
      <c r="S195" t="s" s="34">
        <v>4029</v>
      </c>
      <c r="T195" s="81"/>
      <c r="U195" t="s" s="34">
        <v>4030</v>
      </c>
      <c r="V195" s="16"/>
      <c r="W195" s="16"/>
      <c r="X195" s="55"/>
    </row>
    <row r="196" ht="68" customHeight="1">
      <c r="A196" t="s" s="20">
        <f>"E "&amp;B196</f>
        <v>4031</v>
      </c>
      <c r="B196" s="51">
        <v>193</v>
      </c>
      <c r="C196" s="60">
        <v>1</v>
      </c>
      <c r="D196" s="60">
        <v>1</v>
      </c>
      <c r="E196" t="s" s="30">
        <v>81</v>
      </c>
      <c r="F196" t="s" s="31">
        <v>4032</v>
      </c>
      <c r="G196" t="s" s="31">
        <v>4033</v>
      </c>
      <c r="H196" t="s" s="30">
        <v>3997</v>
      </c>
      <c r="I196" t="s" s="30">
        <v>4034</v>
      </c>
      <c r="J196" t="s" s="30">
        <v>3458</v>
      </c>
      <c r="K196" t="s" s="30">
        <v>4035</v>
      </c>
      <c r="L196" t="s" s="30">
        <v>4036</v>
      </c>
      <c r="M196" s="32"/>
      <c r="N196" t="s" s="30">
        <v>4037</v>
      </c>
      <c r="O196" t="s" s="30">
        <v>4038</v>
      </c>
      <c r="P196" t="s" s="30">
        <v>4039</v>
      </c>
      <c r="Q196" t="s" s="30">
        <v>4040</v>
      </c>
      <c r="R196" s="79"/>
      <c r="S196" s="32"/>
      <c r="T196" s="79"/>
      <c r="U196" t="s" s="30">
        <v>4041</v>
      </c>
      <c r="V196" t="s" s="30">
        <v>4042</v>
      </c>
      <c r="W196" s="32"/>
      <c r="X196" s="39"/>
    </row>
    <row r="197" ht="18" customHeight="1">
      <c r="A197" t="s" s="20">
        <f>"E "&amp;B197</f>
        <v>4043</v>
      </c>
      <c r="B197" s="53">
        <v>194</v>
      </c>
      <c r="C197" s="58">
        <v>1</v>
      </c>
      <c r="D197" s="58">
        <v>0</v>
      </c>
      <c r="E197" t="s" s="34">
        <v>64</v>
      </c>
      <c r="F197" t="s" s="35">
        <v>4044</v>
      </c>
      <c r="G197" t="s" s="35">
        <v>4045</v>
      </c>
      <c r="H197" t="s" s="34"/>
      <c r="I197" t="s" s="34">
        <v>4046</v>
      </c>
      <c r="J197" t="s" s="34">
        <v>301</v>
      </c>
      <c r="K197" s="16"/>
      <c r="L197" s="81"/>
      <c r="M197" s="16"/>
      <c r="N197" t="s" s="34">
        <v>4047</v>
      </c>
      <c r="O197" s="16"/>
      <c r="P197" s="16"/>
      <c r="Q197" t="s" s="34">
        <v>4048</v>
      </c>
      <c r="R197" s="81"/>
      <c r="S197" s="81"/>
      <c r="T197" s="81"/>
      <c r="U197" t="s" s="34">
        <v>4049</v>
      </c>
      <c r="V197" s="16"/>
      <c r="W197" s="16"/>
      <c r="X197" s="55"/>
    </row>
    <row r="198" ht="18" customHeight="1">
      <c r="A198" t="s" s="20">
        <f>"E "&amp;B198</f>
        <v>4050</v>
      </c>
      <c r="B198" s="51">
        <v>195</v>
      </c>
      <c r="C198" s="60">
        <v>1</v>
      </c>
      <c r="D198" s="60">
        <v>0</v>
      </c>
      <c r="E198" t="s" s="30">
        <v>64</v>
      </c>
      <c r="F198" t="s" s="31">
        <v>4051</v>
      </c>
      <c r="G198" t="s" s="31">
        <v>4052</v>
      </c>
      <c r="H198" t="s" s="30"/>
      <c r="I198" t="s" s="30">
        <v>4053</v>
      </c>
      <c r="J198" t="s" s="30">
        <v>301</v>
      </c>
      <c r="K198" s="32"/>
      <c r="L198" t="s" s="30">
        <v>4054</v>
      </c>
      <c r="M198" s="32"/>
      <c r="N198" t="s" s="30">
        <v>4055</v>
      </c>
      <c r="O198" s="32"/>
      <c r="P198" s="32"/>
      <c r="Q198" t="s" s="30">
        <v>4056</v>
      </c>
      <c r="R198" s="79"/>
      <c r="S198" s="79"/>
      <c r="T198" s="79"/>
      <c r="U198" t="s" s="30">
        <v>4057</v>
      </c>
      <c r="V198" s="32"/>
      <c r="W198" s="32"/>
      <c r="X198" s="39"/>
    </row>
    <row r="199" ht="48" customHeight="1">
      <c r="A199" t="s" s="20">
        <f>"E "&amp;B199</f>
        <v>4058</v>
      </c>
      <c r="B199" s="53">
        <v>196</v>
      </c>
      <c r="C199" s="58">
        <v>1</v>
      </c>
      <c r="D199" s="58">
        <v>0</v>
      </c>
      <c r="E199" t="s" s="34">
        <v>64</v>
      </c>
      <c r="F199" t="s" s="35">
        <v>4051</v>
      </c>
      <c r="G199" t="s" s="35">
        <v>4052</v>
      </c>
      <c r="H199" t="s" s="34"/>
      <c r="I199" t="s" s="34">
        <v>4059</v>
      </c>
      <c r="J199" t="s" s="34">
        <v>301</v>
      </c>
      <c r="K199" s="16"/>
      <c r="L199" t="s" s="34">
        <v>4060</v>
      </c>
      <c r="M199" t="s" s="34">
        <v>4061</v>
      </c>
      <c r="N199" t="s" s="34">
        <v>4062</v>
      </c>
      <c r="O199" s="16"/>
      <c r="P199" s="16"/>
      <c r="Q199" s="16"/>
      <c r="R199" t="s" s="34">
        <v>4063</v>
      </c>
      <c r="S199" t="s" s="34">
        <v>4064</v>
      </c>
      <c r="T199" s="81"/>
      <c r="U199" t="s" s="34">
        <v>4065</v>
      </c>
      <c r="V199" s="16"/>
      <c r="W199" s="16"/>
      <c r="X199" s="55"/>
    </row>
    <row r="200" ht="48" customHeight="1">
      <c r="A200" t="s" s="20">
        <f>"E "&amp;B200</f>
        <v>4066</v>
      </c>
      <c r="B200" s="51">
        <v>197</v>
      </c>
      <c r="C200" s="60">
        <v>1</v>
      </c>
      <c r="D200" s="60">
        <v>0</v>
      </c>
      <c r="E200" t="s" s="30">
        <v>64</v>
      </c>
      <c r="F200" t="s" s="31">
        <v>4067</v>
      </c>
      <c r="G200" t="s" s="31">
        <v>4067</v>
      </c>
      <c r="H200" t="s" s="30"/>
      <c r="I200" t="s" s="30">
        <v>4068</v>
      </c>
      <c r="J200" t="s" s="30">
        <v>301</v>
      </c>
      <c r="K200" s="32"/>
      <c r="L200" t="s" s="30">
        <v>4069</v>
      </c>
      <c r="M200" t="s" s="30">
        <v>4070</v>
      </c>
      <c r="N200" t="s" s="30">
        <v>4071</v>
      </c>
      <c r="O200" t="s" s="30">
        <v>4072</v>
      </c>
      <c r="P200" s="32"/>
      <c r="Q200" t="s" s="30">
        <v>4073</v>
      </c>
      <c r="R200" t="s" s="30">
        <v>4074</v>
      </c>
      <c r="S200" t="s" s="30">
        <v>4075</v>
      </c>
      <c r="T200" s="79"/>
      <c r="U200" t="s" s="30">
        <v>4076</v>
      </c>
      <c r="V200" s="32"/>
      <c r="W200" s="32"/>
      <c r="X200" s="39"/>
    </row>
    <row r="201" ht="28" customHeight="1">
      <c r="A201" t="s" s="20">
        <f>"E "&amp;B201</f>
        <v>4077</v>
      </c>
      <c r="B201" s="53">
        <v>198</v>
      </c>
      <c r="C201" s="58">
        <v>0</v>
      </c>
      <c r="D201" s="58">
        <v>0</v>
      </c>
      <c r="E201" s="80"/>
      <c r="F201" t="s" s="35">
        <v>4078</v>
      </c>
      <c r="G201" t="s" s="35">
        <v>4079</v>
      </c>
      <c r="H201" t="s" s="34">
        <v>4080</v>
      </c>
      <c r="I201" t="s" s="34">
        <v>4081</v>
      </c>
      <c r="J201" t="s" s="34">
        <v>4082</v>
      </c>
      <c r="K201" s="80"/>
      <c r="L201" t="s" s="34">
        <v>4083</v>
      </c>
      <c r="M201" s="16"/>
      <c r="N201" s="16"/>
      <c r="O201" t="s" s="34">
        <v>4084</v>
      </c>
      <c r="P201" t="s" s="34">
        <v>4085</v>
      </c>
      <c r="Q201" s="16"/>
      <c r="R201" s="16"/>
      <c r="S201" s="16"/>
      <c r="T201" s="16"/>
      <c r="U201" s="16"/>
      <c r="V201" s="16"/>
      <c r="W201" s="16"/>
      <c r="X201" s="55"/>
    </row>
    <row r="202" ht="28" customHeight="1">
      <c r="A202" t="s" s="20">
        <f>"E "&amp;B202</f>
        <v>4086</v>
      </c>
      <c r="B202" s="51">
        <v>199</v>
      </c>
      <c r="C202" s="60">
        <v>0</v>
      </c>
      <c r="D202" s="60">
        <v>0</v>
      </c>
      <c r="E202" s="78"/>
      <c r="F202" t="s" s="31">
        <v>4078</v>
      </c>
      <c r="G202" t="s" s="31">
        <v>4087</v>
      </c>
      <c r="H202" t="s" s="30">
        <v>4088</v>
      </c>
      <c r="I202" t="s" s="30">
        <v>4089</v>
      </c>
      <c r="J202" t="s" s="30">
        <v>3458</v>
      </c>
      <c r="K202" s="78"/>
      <c r="L202" t="s" s="30">
        <v>4090</v>
      </c>
      <c r="M202" s="32"/>
      <c r="N202" s="32"/>
      <c r="O202" t="s" s="30">
        <v>301</v>
      </c>
      <c r="P202" t="s" s="30">
        <v>4091</v>
      </c>
      <c r="Q202" s="32"/>
      <c r="R202" s="32"/>
      <c r="S202" s="32"/>
      <c r="T202" s="32"/>
      <c r="U202" s="32"/>
      <c r="V202" s="32"/>
      <c r="W202" s="32"/>
      <c r="X202" s="39"/>
    </row>
    <row r="203" ht="68" customHeight="1">
      <c r="A203" t="s" s="20">
        <f>"E "&amp;B203</f>
        <v>4092</v>
      </c>
      <c r="B203" s="53">
        <v>200</v>
      </c>
      <c r="C203" s="58">
        <v>1</v>
      </c>
      <c r="D203" s="58">
        <v>0</v>
      </c>
      <c r="E203" t="s" s="34">
        <v>64</v>
      </c>
      <c r="F203" t="s" s="35">
        <v>4093</v>
      </c>
      <c r="G203" t="s" s="35">
        <v>67</v>
      </c>
      <c r="H203" t="s" s="34"/>
      <c r="I203" t="s" s="34">
        <v>4053</v>
      </c>
      <c r="J203" t="s" s="34">
        <v>301</v>
      </c>
      <c r="K203" s="16"/>
      <c r="L203" t="s" s="34">
        <v>4054</v>
      </c>
      <c r="M203" s="16"/>
      <c r="N203" t="s" s="34">
        <v>4094</v>
      </c>
      <c r="O203" s="16"/>
      <c r="P203" s="16"/>
      <c r="Q203" t="s" s="34">
        <v>4095</v>
      </c>
      <c r="R203" s="81"/>
      <c r="S203" t="s" s="34">
        <v>4096</v>
      </c>
      <c r="T203" s="81"/>
      <c r="U203" t="s" s="34">
        <v>4097</v>
      </c>
      <c r="V203" s="16"/>
      <c r="W203" s="16"/>
      <c r="X203" s="55"/>
    </row>
    <row r="204" ht="28" customHeight="1">
      <c r="A204" t="s" s="20">
        <f>"E "&amp;B204</f>
        <v>4098</v>
      </c>
      <c r="B204" s="51">
        <v>201</v>
      </c>
      <c r="C204" s="60">
        <v>1</v>
      </c>
      <c r="D204" s="60">
        <v>0</v>
      </c>
      <c r="E204" t="s" s="30">
        <v>81</v>
      </c>
      <c r="F204" t="s" s="31">
        <v>4099</v>
      </c>
      <c r="G204" t="s" s="31">
        <v>4099</v>
      </c>
      <c r="H204" s="32"/>
      <c r="I204" t="s" s="30">
        <v>4100</v>
      </c>
      <c r="J204" t="s" s="30">
        <v>3458</v>
      </c>
      <c r="K204" t="s" s="30">
        <v>4101</v>
      </c>
      <c r="L204" t="s" s="30">
        <v>4061</v>
      </c>
      <c r="M204" s="32"/>
      <c r="N204" t="s" s="30">
        <v>4102</v>
      </c>
      <c r="O204" s="32"/>
      <c r="P204" s="32"/>
      <c r="Q204" s="32"/>
      <c r="R204" s="32"/>
      <c r="S204" s="79"/>
      <c r="T204" s="79"/>
      <c r="U204" t="s" s="30">
        <v>4103</v>
      </c>
      <c r="V204" s="32"/>
      <c r="W204" s="32"/>
      <c r="X204" s="39"/>
    </row>
    <row r="205" ht="58" customHeight="1">
      <c r="A205" t="s" s="20">
        <f>"E "&amp;B205</f>
        <v>4104</v>
      </c>
      <c r="B205" s="53">
        <v>202</v>
      </c>
      <c r="C205" s="58">
        <v>1</v>
      </c>
      <c r="D205" s="58">
        <v>1</v>
      </c>
      <c r="E205" t="s" s="34">
        <v>81</v>
      </c>
      <c r="F205" t="s" s="35">
        <v>4105</v>
      </c>
      <c r="G205" t="s" s="35">
        <v>4106</v>
      </c>
      <c r="H205" t="s" s="34">
        <v>4107</v>
      </c>
      <c r="I205" t="s" s="34">
        <v>4034</v>
      </c>
      <c r="J205" t="s" s="34">
        <v>4108</v>
      </c>
      <c r="K205" t="s" s="34">
        <v>4109</v>
      </c>
      <c r="L205" t="s" s="34">
        <v>4110</v>
      </c>
      <c r="M205" s="16"/>
      <c r="N205" s="16"/>
      <c r="O205" t="s" s="34">
        <v>4111</v>
      </c>
      <c r="P205" t="s" s="34">
        <v>4112</v>
      </c>
      <c r="Q205" s="16"/>
      <c r="R205" s="81"/>
      <c r="S205" t="s" s="34">
        <v>4113</v>
      </c>
      <c r="T205" t="s" s="34">
        <v>4114</v>
      </c>
      <c r="U205" t="s" s="34">
        <v>4115</v>
      </c>
      <c r="V205" t="s" s="34">
        <v>4116</v>
      </c>
      <c r="W205" s="16"/>
      <c r="X205" s="55"/>
    </row>
    <row r="206" ht="68" customHeight="1">
      <c r="A206" t="s" s="20">
        <f>"E "&amp;B206</f>
        <v>4117</v>
      </c>
      <c r="B206" s="51">
        <v>203</v>
      </c>
      <c r="C206" s="60">
        <v>1</v>
      </c>
      <c r="D206" s="60">
        <v>1</v>
      </c>
      <c r="E206" t="s" s="30">
        <v>81</v>
      </c>
      <c r="F206" t="s" s="31">
        <v>4118</v>
      </c>
      <c r="G206" t="s" s="31">
        <v>4119</v>
      </c>
      <c r="H206" t="s" s="30">
        <v>4120</v>
      </c>
      <c r="I206" t="s" s="30">
        <v>4121</v>
      </c>
      <c r="J206" t="s" s="30">
        <v>4122</v>
      </c>
      <c r="K206" t="s" s="30">
        <v>4123</v>
      </c>
      <c r="L206" t="s" s="30">
        <v>4124</v>
      </c>
      <c r="M206" s="32"/>
      <c r="N206" s="32"/>
      <c r="O206" t="s" s="30">
        <v>4125</v>
      </c>
      <c r="P206" t="s" s="30">
        <v>4126</v>
      </c>
      <c r="Q206" t="s" s="30">
        <v>4127</v>
      </c>
      <c r="R206" s="32"/>
      <c r="S206" t="s" s="30">
        <v>4128</v>
      </c>
      <c r="T206" s="79"/>
      <c r="U206" t="s" s="30">
        <v>4129</v>
      </c>
      <c r="V206" s="32"/>
      <c r="W206" s="32"/>
      <c r="X206" s="39"/>
    </row>
    <row r="207" ht="138" customHeight="1">
      <c r="A207" t="s" s="20">
        <f>"E "&amp;B207</f>
        <v>4130</v>
      </c>
      <c r="B207" s="53">
        <v>204</v>
      </c>
      <c r="C207" s="58">
        <v>1</v>
      </c>
      <c r="D207" s="58">
        <v>0</v>
      </c>
      <c r="E207" t="s" s="34">
        <v>81</v>
      </c>
      <c r="F207" t="s" s="35">
        <v>4131</v>
      </c>
      <c r="G207" t="s" s="35">
        <v>4132</v>
      </c>
      <c r="H207" t="s" s="34">
        <v>4133</v>
      </c>
      <c r="I207" t="s" s="34">
        <v>4134</v>
      </c>
      <c r="J207" t="s" s="34">
        <v>4135</v>
      </c>
      <c r="K207" t="s" s="34">
        <v>4136</v>
      </c>
      <c r="L207" s="81"/>
      <c r="M207" s="16"/>
      <c r="N207" s="16"/>
      <c r="O207" t="s" s="34">
        <v>4137</v>
      </c>
      <c r="P207" t="s" s="34">
        <v>4138</v>
      </c>
      <c r="Q207" t="s" s="34">
        <v>4139</v>
      </c>
      <c r="R207" s="16"/>
      <c r="S207" s="16"/>
      <c r="T207" s="16"/>
      <c r="U207" s="16"/>
      <c r="V207" s="16"/>
      <c r="W207" s="16"/>
      <c r="X207" s="55"/>
    </row>
    <row r="208" ht="58" customHeight="1">
      <c r="A208" t="s" s="20">
        <f>"E "&amp;B208</f>
        <v>4140</v>
      </c>
      <c r="B208" s="51">
        <v>205</v>
      </c>
      <c r="C208" s="60">
        <v>0</v>
      </c>
      <c r="D208" s="60">
        <v>0</v>
      </c>
      <c r="E208" s="32"/>
      <c r="F208" t="s" s="31">
        <v>4141</v>
      </c>
      <c r="G208" t="s" s="31">
        <v>4142</v>
      </c>
      <c r="H208" t="s" s="30">
        <v>4143</v>
      </c>
      <c r="I208" t="s" s="30">
        <v>4144</v>
      </c>
      <c r="J208" t="s" s="30">
        <v>4145</v>
      </c>
      <c r="K208" s="32"/>
      <c r="L208" t="s" s="30">
        <v>4146</v>
      </c>
      <c r="M208" t="s" s="30">
        <v>4147</v>
      </c>
      <c r="N208" s="32"/>
      <c r="O208" s="32"/>
      <c r="P208" t="s" s="30">
        <v>1496</v>
      </c>
      <c r="Q208" t="s" s="30">
        <v>4148</v>
      </c>
      <c r="R208" s="32"/>
      <c r="S208" s="79"/>
      <c r="T208" s="79"/>
      <c r="U208" s="30"/>
      <c r="V208" s="32"/>
      <c r="W208" s="32"/>
      <c r="X208" s="39"/>
    </row>
    <row r="209" ht="28" customHeight="1">
      <c r="A209" t="s" s="20">
        <f>"E "&amp;B209</f>
        <v>4149</v>
      </c>
      <c r="B209" s="53">
        <v>206</v>
      </c>
      <c r="C209" s="58">
        <v>0</v>
      </c>
      <c r="D209" s="58">
        <v>0</v>
      </c>
      <c r="E209" s="16"/>
      <c r="F209" t="s" s="35">
        <v>4150</v>
      </c>
      <c r="G209" t="s" s="35">
        <v>4151</v>
      </c>
      <c r="H209" t="s" s="34">
        <v>4152</v>
      </c>
      <c r="I209" t="s" s="34">
        <v>4153</v>
      </c>
      <c r="J209" t="s" s="34">
        <v>2693</v>
      </c>
      <c r="K209" s="16"/>
      <c r="L209" s="16"/>
      <c r="M209" s="16"/>
      <c r="N209" s="16"/>
      <c r="O209" t="s" s="34">
        <v>4154</v>
      </c>
      <c r="P209" t="s" s="34">
        <v>4155</v>
      </c>
      <c r="Q209" s="16"/>
      <c r="R209" s="16"/>
      <c r="S209" s="16"/>
      <c r="T209" s="81"/>
      <c r="U209" s="34"/>
      <c r="V209" s="16"/>
      <c r="W209" s="16"/>
      <c r="X209" s="55"/>
    </row>
    <row r="210" ht="48" customHeight="1">
      <c r="A210" t="s" s="20">
        <f>"E "&amp;B210</f>
        <v>4156</v>
      </c>
      <c r="B210" s="51">
        <v>207</v>
      </c>
      <c r="C210" s="60">
        <v>1</v>
      </c>
      <c r="D210" s="60">
        <v>1</v>
      </c>
      <c r="E210" t="s" s="30">
        <v>81</v>
      </c>
      <c r="F210" t="s" s="31">
        <v>4150</v>
      </c>
      <c r="G210" t="s" s="31">
        <v>4157</v>
      </c>
      <c r="H210" t="s" s="30">
        <v>4158</v>
      </c>
      <c r="I210" t="s" s="30">
        <v>4159</v>
      </c>
      <c r="J210" t="s" s="30">
        <v>4160</v>
      </c>
      <c r="K210" t="s" s="30">
        <v>4161</v>
      </c>
      <c r="L210" t="s" s="30">
        <v>4162</v>
      </c>
      <c r="M210" s="32"/>
      <c r="N210" s="32"/>
      <c r="O210" t="s" s="30">
        <v>4163</v>
      </c>
      <c r="P210" t="s" s="30">
        <v>4164</v>
      </c>
      <c r="Q210" t="s" s="30">
        <v>4165</v>
      </c>
      <c r="R210" s="32"/>
      <c r="S210" t="s" s="30">
        <v>4166</v>
      </c>
      <c r="T210" s="79"/>
      <c r="U210" s="30"/>
      <c r="V210" t="s" s="30">
        <v>4167</v>
      </c>
      <c r="W210" s="32"/>
      <c r="X210" s="39"/>
    </row>
    <row r="211" ht="18" customHeight="1">
      <c r="A211" t="s" s="20">
        <f>"E "&amp;B211</f>
        <v>4168</v>
      </c>
      <c r="B211" s="53">
        <v>208</v>
      </c>
      <c r="C211" s="58">
        <v>1</v>
      </c>
      <c r="D211" s="58">
        <v>0</v>
      </c>
      <c r="E211" t="s" s="34">
        <v>81</v>
      </c>
      <c r="F211" t="s" s="35">
        <v>4169</v>
      </c>
      <c r="G211" t="s" s="35">
        <v>4170</v>
      </c>
      <c r="H211" t="s" s="34"/>
      <c r="I211" t="s" s="34">
        <v>4046</v>
      </c>
      <c r="J211" t="s" s="34">
        <v>301</v>
      </c>
      <c r="K211" s="16"/>
      <c r="L211" s="81"/>
      <c r="M211" s="16"/>
      <c r="N211" t="s" s="34">
        <v>4171</v>
      </c>
      <c r="O211" s="16"/>
      <c r="P211" s="16"/>
      <c r="Q211" s="16"/>
      <c r="R211" s="16"/>
      <c r="S211" s="81"/>
      <c r="T211" s="81"/>
      <c r="U211" t="s" s="34">
        <v>4172</v>
      </c>
      <c r="V211" s="16"/>
      <c r="W211" s="16"/>
      <c r="X211" s="55"/>
    </row>
    <row r="212" ht="38" customHeight="1">
      <c r="A212" t="s" s="20">
        <f>"E "&amp;B212</f>
        <v>4173</v>
      </c>
      <c r="B212" s="51">
        <v>209</v>
      </c>
      <c r="C212" s="60">
        <v>1</v>
      </c>
      <c r="D212" s="60">
        <v>0</v>
      </c>
      <c r="E212" t="s" s="30">
        <v>81</v>
      </c>
      <c r="F212" t="s" s="31">
        <v>4174</v>
      </c>
      <c r="G212" t="s" s="31">
        <v>4175</v>
      </c>
      <c r="H212" t="s" s="30"/>
      <c r="I212" t="s" s="30">
        <v>4046</v>
      </c>
      <c r="J212" t="s" s="30">
        <v>301</v>
      </c>
      <c r="K212" s="32"/>
      <c r="L212" s="79"/>
      <c r="M212" s="32"/>
      <c r="N212" t="s" s="30">
        <v>4176</v>
      </c>
      <c r="O212" s="32"/>
      <c r="P212" s="32"/>
      <c r="Q212" t="s" s="30">
        <v>4177</v>
      </c>
      <c r="R212" s="32"/>
      <c r="S212" s="79"/>
      <c r="T212" s="79"/>
      <c r="U212" t="s" s="30">
        <v>4178</v>
      </c>
      <c r="V212" s="32"/>
      <c r="W212" s="32"/>
      <c r="X212" s="39"/>
    </row>
    <row r="213" ht="248" customHeight="1">
      <c r="A213" t="s" s="20">
        <f>"E "&amp;B213</f>
        <v>4179</v>
      </c>
      <c r="B213" s="53">
        <v>210</v>
      </c>
      <c r="C213" s="58">
        <v>1</v>
      </c>
      <c r="D213" s="58">
        <v>1</v>
      </c>
      <c r="E213" t="s" s="34">
        <v>81</v>
      </c>
      <c r="F213" t="s" s="35">
        <v>4180</v>
      </c>
      <c r="G213" t="s" s="35">
        <v>4181</v>
      </c>
      <c r="H213" t="s" s="34">
        <v>4182</v>
      </c>
      <c r="I213" t="s" s="34">
        <v>4183</v>
      </c>
      <c r="J213" t="s" s="34">
        <v>4184</v>
      </c>
      <c r="K213" t="s" s="34">
        <v>4185</v>
      </c>
      <c r="L213" s="81"/>
      <c r="M213" s="16"/>
      <c r="N213" t="s" s="34">
        <v>4186</v>
      </c>
      <c r="O213" t="s" s="34">
        <v>4187</v>
      </c>
      <c r="P213" t="s" s="34">
        <v>4188</v>
      </c>
      <c r="Q213" t="s" s="34">
        <v>4189</v>
      </c>
      <c r="R213" s="16"/>
      <c r="S213" t="s" s="34">
        <v>4190</v>
      </c>
      <c r="T213" s="81"/>
      <c r="U213" t="s" s="34">
        <v>4191</v>
      </c>
      <c r="V213" t="s" s="34">
        <v>4192</v>
      </c>
      <c r="W213" s="16"/>
      <c r="X213" s="55"/>
    </row>
    <row r="214" ht="98" customHeight="1">
      <c r="A214" t="s" s="20">
        <f>"E "&amp;B214</f>
        <v>4193</v>
      </c>
      <c r="B214" s="51">
        <v>211</v>
      </c>
      <c r="C214" s="60">
        <v>1</v>
      </c>
      <c r="D214" s="60">
        <v>0</v>
      </c>
      <c r="E214" t="s" s="30">
        <v>81</v>
      </c>
      <c r="F214" t="s" s="31">
        <v>4194</v>
      </c>
      <c r="G214" t="s" s="31">
        <f>F214+29</f>
        <v>4195</v>
      </c>
      <c r="H214" t="s" s="30"/>
      <c r="I214" t="s" s="30">
        <v>4196</v>
      </c>
      <c r="J214" t="s" s="30">
        <v>3458</v>
      </c>
      <c r="K214" t="s" s="30">
        <v>4197</v>
      </c>
      <c r="L214" s="79"/>
      <c r="M214" s="32"/>
      <c r="N214" t="s" s="30">
        <v>4198</v>
      </c>
      <c r="O214" t="s" s="30">
        <v>4199</v>
      </c>
      <c r="P214" t="s" s="30">
        <v>4200</v>
      </c>
      <c r="Q214" t="s" s="30">
        <v>4201</v>
      </c>
      <c r="R214" s="79"/>
      <c r="S214" s="32"/>
      <c r="T214" t="s" s="30">
        <v>4202</v>
      </c>
      <c r="U214" s="30"/>
      <c r="V214" s="32"/>
      <c r="W214" s="32"/>
      <c r="X214" s="39"/>
    </row>
    <row r="215" ht="38" customHeight="1">
      <c r="A215" t="s" s="20">
        <f>"E "&amp;B215</f>
        <v>4203</v>
      </c>
      <c r="B215" s="53">
        <v>212</v>
      </c>
      <c r="C215" s="58">
        <v>0</v>
      </c>
      <c r="D215" s="58">
        <v>0</v>
      </c>
      <c r="E215" s="16"/>
      <c r="F215" t="s" s="35">
        <v>88</v>
      </c>
      <c r="G215" t="s" s="35">
        <v>88</v>
      </c>
      <c r="H215" t="s" s="34">
        <v>4204</v>
      </c>
      <c r="I215" t="s" s="34">
        <v>4205</v>
      </c>
      <c r="J215" t="s" s="34">
        <v>702</v>
      </c>
      <c r="K215" t="s" s="34">
        <v>4206</v>
      </c>
      <c r="L215" t="s" s="34">
        <v>4207</v>
      </c>
      <c r="M215" s="16"/>
      <c r="N215" s="16"/>
      <c r="O215" s="16"/>
      <c r="P215" t="s" s="34">
        <v>4208</v>
      </c>
      <c r="Q215" s="16"/>
      <c r="R215" s="81"/>
      <c r="S215" s="16"/>
      <c r="T215" s="81"/>
      <c r="U215" s="34"/>
      <c r="V215" s="16"/>
      <c r="W215" s="16"/>
      <c r="X215" s="55"/>
    </row>
    <row r="216" ht="28" customHeight="1">
      <c r="A216" t="s" s="20">
        <f>"E "&amp;B216</f>
        <v>4209</v>
      </c>
      <c r="B216" s="51">
        <v>213</v>
      </c>
      <c r="C216" s="60">
        <v>1</v>
      </c>
      <c r="D216" s="60">
        <v>0</v>
      </c>
      <c r="E216" t="s" s="30">
        <v>81</v>
      </c>
      <c r="F216" t="s" s="31">
        <v>4210</v>
      </c>
      <c r="G216" t="s" s="31">
        <f>F216+27</f>
        <v>4211</v>
      </c>
      <c r="H216" t="s" s="30"/>
      <c r="I216" t="s" s="30">
        <v>4212</v>
      </c>
      <c r="J216" t="s" s="30">
        <v>301</v>
      </c>
      <c r="K216" s="78"/>
      <c r="L216" t="s" s="30">
        <v>4213</v>
      </c>
      <c r="M216" s="32"/>
      <c r="N216" t="s" s="30">
        <v>4214</v>
      </c>
      <c r="O216" s="32"/>
      <c r="P216" s="32"/>
      <c r="Q216" s="32"/>
      <c r="R216" s="79"/>
      <c r="S216" s="32"/>
      <c r="T216" s="79"/>
      <c r="U216" t="s" s="30">
        <v>4215</v>
      </c>
      <c r="V216" s="32"/>
      <c r="W216" s="32"/>
      <c r="X216" s="39"/>
    </row>
    <row r="217" ht="268" customHeight="1">
      <c r="A217" t="s" s="20">
        <f>"E "&amp;B217</f>
        <v>4216</v>
      </c>
      <c r="B217" s="53">
        <v>214</v>
      </c>
      <c r="C217" s="58">
        <v>1</v>
      </c>
      <c r="D217" s="58">
        <v>1</v>
      </c>
      <c r="E217" t="s" s="34">
        <v>81</v>
      </c>
      <c r="F217" t="s" s="35">
        <v>4217</v>
      </c>
      <c r="G217" t="s" s="35">
        <f>F217+29</f>
        <v>4218</v>
      </c>
      <c r="H217" t="s" s="34">
        <v>4182</v>
      </c>
      <c r="I217" t="s" s="34">
        <v>4034</v>
      </c>
      <c r="J217" t="s" s="34">
        <v>3458</v>
      </c>
      <c r="K217" t="s" s="34">
        <v>4219</v>
      </c>
      <c r="L217" s="81"/>
      <c r="M217" s="16"/>
      <c r="N217" s="16"/>
      <c r="O217" t="s" s="34">
        <v>4220</v>
      </c>
      <c r="P217" t="s" s="34">
        <v>4221</v>
      </c>
      <c r="Q217" t="s" s="34">
        <v>4222</v>
      </c>
      <c r="R217" t="s" s="34">
        <v>4223</v>
      </c>
      <c r="S217" t="s" s="34">
        <v>4224</v>
      </c>
      <c r="T217" s="81"/>
      <c r="U217" t="s" s="34">
        <v>4225</v>
      </c>
      <c r="V217" t="s" s="34">
        <v>4226</v>
      </c>
      <c r="W217" s="16"/>
      <c r="X217" s="55"/>
    </row>
    <row r="218" ht="38" customHeight="1">
      <c r="A218" t="s" s="20">
        <f>"E "&amp;B218</f>
        <v>4227</v>
      </c>
      <c r="B218" s="51">
        <v>215</v>
      </c>
      <c r="C218" s="60">
        <v>1</v>
      </c>
      <c r="D218" s="60">
        <v>0</v>
      </c>
      <c r="E218" t="s" s="30">
        <v>81</v>
      </c>
      <c r="F218" t="s" s="31">
        <v>4228</v>
      </c>
      <c r="G218" t="s" s="31">
        <f>F218+29</f>
        <v>4229</v>
      </c>
      <c r="H218" t="s" s="30"/>
      <c r="I218" t="s" s="30">
        <v>4230</v>
      </c>
      <c r="J218" t="s" s="30">
        <v>301</v>
      </c>
      <c r="K218" t="s" s="30">
        <v>4231</v>
      </c>
      <c r="L218" t="s" s="30">
        <v>4232</v>
      </c>
      <c r="M218" s="32"/>
      <c r="N218" t="s" s="30">
        <v>4233</v>
      </c>
      <c r="O218" s="32"/>
      <c r="P218" s="32"/>
      <c r="Q218" s="32"/>
      <c r="R218" s="79"/>
      <c r="S218" s="32"/>
      <c r="T218" s="79"/>
      <c r="U218" t="s" s="30">
        <v>4234</v>
      </c>
      <c r="V218" s="32"/>
      <c r="W218" s="32"/>
      <c r="X218" s="39"/>
    </row>
    <row r="219" ht="38" customHeight="1">
      <c r="A219" t="s" s="20">
        <f>"E "&amp;B219</f>
        <v>4235</v>
      </c>
      <c r="B219" s="53">
        <v>216</v>
      </c>
      <c r="C219" s="58">
        <v>1</v>
      </c>
      <c r="D219" s="58">
        <v>0</v>
      </c>
      <c r="E219" t="s" s="34">
        <v>81</v>
      </c>
      <c r="F219" t="s" s="35">
        <v>4236</v>
      </c>
      <c r="G219" t="s" s="35">
        <v>4236</v>
      </c>
      <c r="H219" t="s" s="34"/>
      <c r="I219" t="s" s="34">
        <v>4237</v>
      </c>
      <c r="J219" t="s" s="34">
        <v>301</v>
      </c>
      <c r="K219" t="s" s="34">
        <v>4238</v>
      </c>
      <c r="L219" t="s" s="34">
        <v>4239</v>
      </c>
      <c r="M219" s="16"/>
      <c r="N219" t="s" s="34">
        <v>4240</v>
      </c>
      <c r="O219" s="16"/>
      <c r="P219" s="16"/>
      <c r="Q219" s="16"/>
      <c r="R219" t="s" s="34">
        <v>4241</v>
      </c>
      <c r="S219" t="s" s="34">
        <v>4242</v>
      </c>
      <c r="T219" s="81"/>
      <c r="U219" t="s" s="34">
        <v>4243</v>
      </c>
      <c r="V219" s="16"/>
      <c r="W219" s="16"/>
      <c r="X219" s="55"/>
    </row>
    <row r="220" ht="48" customHeight="1">
      <c r="A220" t="s" s="20">
        <f>"E "&amp;B220</f>
        <v>4244</v>
      </c>
      <c r="B220" s="51">
        <v>217</v>
      </c>
      <c r="C220" s="60">
        <v>1</v>
      </c>
      <c r="D220" s="60">
        <v>0</v>
      </c>
      <c r="E220" t="s" s="30">
        <v>81</v>
      </c>
      <c r="F220" t="s" s="31">
        <v>4245</v>
      </c>
      <c r="G220" t="s" s="31">
        <v>4245</v>
      </c>
      <c r="H220" s="78"/>
      <c r="I220" t="s" s="30">
        <v>4246</v>
      </c>
      <c r="J220" t="s" s="30">
        <v>301</v>
      </c>
      <c r="K220" t="s" s="30">
        <v>4247</v>
      </c>
      <c r="L220" t="s" s="30">
        <v>4248</v>
      </c>
      <c r="M220" s="32"/>
      <c r="N220" t="s" s="30">
        <v>4249</v>
      </c>
      <c r="O220" s="32"/>
      <c r="P220" s="32"/>
      <c r="Q220" s="32"/>
      <c r="R220" s="79"/>
      <c r="S220" s="32"/>
      <c r="T220" s="79"/>
      <c r="U220" t="s" s="30">
        <v>4250</v>
      </c>
      <c r="V220" s="32"/>
      <c r="W220" s="32"/>
      <c r="X220" s="39"/>
    </row>
    <row r="221" ht="28" customHeight="1">
      <c r="A221" t="s" s="20">
        <f>"E "&amp;B221</f>
        <v>4251</v>
      </c>
      <c r="B221" s="53">
        <v>218</v>
      </c>
      <c r="C221" s="58">
        <v>1</v>
      </c>
      <c r="D221" s="58">
        <v>0</v>
      </c>
      <c r="E221" t="s" s="34">
        <v>81</v>
      </c>
      <c r="F221" t="s" s="35">
        <v>4252</v>
      </c>
      <c r="G221" t="s" s="35">
        <f>F221+29</f>
        <v>4253</v>
      </c>
      <c r="H221" s="80"/>
      <c r="I221" t="s" s="34">
        <v>4230</v>
      </c>
      <c r="J221" t="s" s="34">
        <v>301</v>
      </c>
      <c r="K221" t="s" s="34">
        <v>4254</v>
      </c>
      <c r="L221" s="81"/>
      <c r="M221" s="16"/>
      <c r="N221" t="s" s="34">
        <v>4255</v>
      </c>
      <c r="O221" s="16"/>
      <c r="P221" s="16"/>
      <c r="Q221" s="16"/>
      <c r="R221" s="16"/>
      <c r="S221" s="81"/>
      <c r="T221" s="81"/>
      <c r="U221" t="s" s="34">
        <v>4256</v>
      </c>
      <c r="V221" s="16"/>
      <c r="W221" s="16"/>
      <c r="X221" s="55"/>
    </row>
    <row r="222" ht="28" customHeight="1">
      <c r="A222" t="s" s="20">
        <f>"E "&amp;B222</f>
        <v>4257</v>
      </c>
      <c r="B222" s="51">
        <v>219</v>
      </c>
      <c r="C222" s="60">
        <v>1</v>
      </c>
      <c r="D222" s="60">
        <v>0</v>
      </c>
      <c r="E222" t="s" s="30">
        <v>81</v>
      </c>
      <c r="F222" t="s" s="31">
        <v>4258</v>
      </c>
      <c r="G222" t="s" s="31">
        <f>F222+29</f>
        <v>4259</v>
      </c>
      <c r="H222" t="s" s="30"/>
      <c r="I222" t="s" s="30">
        <v>4046</v>
      </c>
      <c r="J222" t="s" s="30">
        <v>301</v>
      </c>
      <c r="K222" s="78"/>
      <c r="L222" t="s" s="30">
        <v>4260</v>
      </c>
      <c r="M222" s="32"/>
      <c r="N222" t="s" s="30">
        <v>4261</v>
      </c>
      <c r="O222" s="32"/>
      <c r="P222" s="32"/>
      <c r="Q222" s="32"/>
      <c r="R222" s="32"/>
      <c r="S222" s="79"/>
      <c r="T222" s="79"/>
      <c r="U222" t="s" s="30">
        <v>4262</v>
      </c>
      <c r="V222" s="32"/>
      <c r="W222" s="32"/>
      <c r="X222" s="39"/>
    </row>
    <row r="223" ht="18" customHeight="1">
      <c r="A223" t="s" s="20">
        <f>"E "&amp;B223</f>
        <v>4263</v>
      </c>
      <c r="B223" s="53">
        <v>220</v>
      </c>
      <c r="C223" s="58">
        <v>1</v>
      </c>
      <c r="D223" s="58">
        <v>0</v>
      </c>
      <c r="E223" t="s" s="34">
        <v>81</v>
      </c>
      <c r="F223" t="s" s="35">
        <v>4264</v>
      </c>
      <c r="G223" t="s" s="35">
        <f>F223+29</f>
        <v>4265</v>
      </c>
      <c r="H223" t="s" s="34"/>
      <c r="I223" t="s" s="34">
        <v>4266</v>
      </c>
      <c r="J223" t="s" s="34">
        <v>301</v>
      </c>
      <c r="K223" s="80"/>
      <c r="L223" t="s" s="34">
        <v>4267</v>
      </c>
      <c r="M223" s="16"/>
      <c r="N223" t="s" s="34">
        <v>4268</v>
      </c>
      <c r="O223" s="16"/>
      <c r="P223" s="16"/>
      <c r="Q223" s="16"/>
      <c r="R223" s="16"/>
      <c r="S223" s="81"/>
      <c r="T223" s="81"/>
      <c r="U223" t="s" s="34">
        <v>4269</v>
      </c>
      <c r="V223" s="16"/>
      <c r="W223" s="16"/>
      <c r="X223" s="55"/>
    </row>
    <row r="224" ht="28" customHeight="1">
      <c r="A224" t="s" s="20">
        <f>"E "&amp;B224</f>
        <v>4270</v>
      </c>
      <c r="B224" s="51">
        <v>221</v>
      </c>
      <c r="C224" s="60">
        <v>0</v>
      </c>
      <c r="D224" s="60">
        <v>0</v>
      </c>
      <c r="E224" s="78"/>
      <c r="F224" t="s" s="31">
        <v>4271</v>
      </c>
      <c r="G224" t="s" s="31">
        <v>4271</v>
      </c>
      <c r="H224" t="s" s="30">
        <v>4272</v>
      </c>
      <c r="I224" t="s" s="30">
        <v>4273</v>
      </c>
      <c r="J224" t="s" s="30">
        <v>456</v>
      </c>
      <c r="K224" s="78"/>
      <c r="L224" t="s" s="30">
        <v>4274</v>
      </c>
      <c r="M224" s="32"/>
      <c r="N224" s="32"/>
      <c r="O224" s="32"/>
      <c r="P224" s="32"/>
      <c r="Q224" s="32"/>
      <c r="R224" s="32"/>
      <c r="S224" s="32"/>
      <c r="T224" s="32"/>
      <c r="U224" s="32"/>
      <c r="V224" s="32"/>
      <c r="W224" s="32"/>
      <c r="X224" s="39"/>
    </row>
    <row r="225" ht="18" customHeight="1">
      <c r="A225" t="s" s="20">
        <f>"E "&amp;B225</f>
        <v>4275</v>
      </c>
      <c r="B225" s="53">
        <v>222</v>
      </c>
      <c r="C225" s="58">
        <v>0</v>
      </c>
      <c r="D225" s="58">
        <v>0</v>
      </c>
      <c r="E225" s="80"/>
      <c r="F225" t="s" s="35">
        <v>4276</v>
      </c>
      <c r="G225" t="s" s="35">
        <v>4276</v>
      </c>
      <c r="H225" t="s" s="34">
        <v>4277</v>
      </c>
      <c r="I225" t="s" s="34">
        <v>4278</v>
      </c>
      <c r="J225" t="s" s="34">
        <v>3458</v>
      </c>
      <c r="K225" s="80"/>
      <c r="L225" s="81"/>
      <c r="M225" s="16"/>
      <c r="N225" s="16"/>
      <c r="O225" t="s" s="34">
        <v>4279</v>
      </c>
      <c r="P225" t="s" s="34">
        <v>4280</v>
      </c>
      <c r="Q225" s="16"/>
      <c r="R225" s="16"/>
      <c r="S225" s="16"/>
      <c r="T225" s="16"/>
      <c r="U225" s="16"/>
      <c r="V225" s="16"/>
      <c r="W225" s="16"/>
      <c r="X225" s="55"/>
    </row>
    <row r="226" ht="38" customHeight="1">
      <c r="A226" t="s" s="20">
        <f>"E "&amp;B226</f>
        <v>4281</v>
      </c>
      <c r="B226" s="51">
        <v>223</v>
      </c>
      <c r="C226" s="60">
        <v>0</v>
      </c>
      <c r="D226" s="60">
        <v>0</v>
      </c>
      <c r="E226" s="78"/>
      <c r="F226" t="s" s="31">
        <v>4276</v>
      </c>
      <c r="G226" t="s" s="31">
        <v>4276</v>
      </c>
      <c r="H226" t="s" s="30">
        <v>4282</v>
      </c>
      <c r="I226" t="s" s="30">
        <v>4283</v>
      </c>
      <c r="J226" t="s" s="30">
        <v>4284</v>
      </c>
      <c r="K226" s="78"/>
      <c r="L226" s="79"/>
      <c r="M226" s="32"/>
      <c r="N226" s="32"/>
      <c r="O226" t="s" s="30">
        <v>4279</v>
      </c>
      <c r="P226" t="s" s="30">
        <v>4280</v>
      </c>
      <c r="Q226" s="32"/>
      <c r="R226" s="32"/>
      <c r="S226" s="32"/>
      <c r="T226" s="32"/>
      <c r="U226" s="32"/>
      <c r="V226" s="32"/>
      <c r="W226" s="32"/>
      <c r="X226" s="39"/>
    </row>
    <row r="227" ht="38" customHeight="1">
      <c r="A227" t="s" s="20">
        <f>"E "&amp;B227</f>
        <v>4285</v>
      </c>
      <c r="B227" s="53">
        <v>224</v>
      </c>
      <c r="C227" s="58">
        <v>1</v>
      </c>
      <c r="D227" s="58">
        <v>1</v>
      </c>
      <c r="E227" t="s" s="34">
        <v>89</v>
      </c>
      <c r="F227" t="s" s="35">
        <v>91</v>
      </c>
      <c r="G227" t="s" s="35">
        <v>4286</v>
      </c>
      <c r="H227" s="16"/>
      <c r="I227" t="s" s="34">
        <v>4287</v>
      </c>
      <c r="J227" t="s" s="34">
        <v>301</v>
      </c>
      <c r="K227" t="s" s="34">
        <v>4288</v>
      </c>
      <c r="L227" s="81"/>
      <c r="M227" s="16"/>
      <c r="N227" s="16"/>
      <c r="O227" t="s" s="34">
        <v>301</v>
      </c>
      <c r="P227" t="s" s="34">
        <v>4289</v>
      </c>
      <c r="Q227" t="s" s="34">
        <v>4290</v>
      </c>
      <c r="R227" s="16"/>
      <c r="S227" t="s" s="34">
        <v>4291</v>
      </c>
      <c r="T227" s="81"/>
      <c r="U227" t="s" s="34">
        <v>4292</v>
      </c>
      <c r="V227" s="16"/>
      <c r="W227" s="16"/>
      <c r="X227" s="55"/>
    </row>
    <row r="228" ht="28" customHeight="1">
      <c r="A228" t="s" s="20">
        <f>"E "&amp;B228</f>
        <v>4293</v>
      </c>
      <c r="B228" s="51">
        <v>225</v>
      </c>
      <c r="C228" s="60">
        <v>1</v>
      </c>
      <c r="D228" s="60">
        <v>0</v>
      </c>
      <c r="E228" t="s" s="30">
        <v>89</v>
      </c>
      <c r="F228" t="s" s="31">
        <v>4294</v>
      </c>
      <c r="G228" t="s" s="31">
        <f>F228+29</f>
        <v>4295</v>
      </c>
      <c r="H228" t="s" s="30"/>
      <c r="I228" t="s" s="30">
        <v>4296</v>
      </c>
      <c r="J228" t="s" s="30">
        <v>301</v>
      </c>
      <c r="K228" s="78"/>
      <c r="L228" s="79"/>
      <c r="M228" s="32"/>
      <c r="N228" t="s" s="30">
        <v>4297</v>
      </c>
      <c r="O228" s="32"/>
      <c r="P228" s="32"/>
      <c r="Q228" t="s" s="30">
        <v>4298</v>
      </c>
      <c r="R228" s="32"/>
      <c r="S228" s="79"/>
      <c r="T228" s="79"/>
      <c r="U228" t="s" s="30">
        <v>4299</v>
      </c>
      <c r="V228" s="32"/>
      <c r="W228" s="32"/>
      <c r="X228" s="39"/>
    </row>
    <row r="229" ht="48" customHeight="1">
      <c r="A229" t="s" s="20">
        <f>"E "&amp;B229</f>
        <v>4300</v>
      </c>
      <c r="B229" s="53">
        <v>226</v>
      </c>
      <c r="C229" s="58">
        <v>1</v>
      </c>
      <c r="D229" s="58">
        <v>0</v>
      </c>
      <c r="E229" t="s" s="34">
        <v>89</v>
      </c>
      <c r="F229" t="s" s="35">
        <v>4301</v>
      </c>
      <c r="G229" t="s" s="35">
        <v>4301</v>
      </c>
      <c r="H229" t="s" s="34"/>
      <c r="I229" t="s" s="34">
        <v>4302</v>
      </c>
      <c r="J229" t="s" s="34">
        <v>301</v>
      </c>
      <c r="K229" t="s" s="34">
        <v>4303</v>
      </c>
      <c r="L229" t="s" s="34">
        <v>4304</v>
      </c>
      <c r="M229" s="16"/>
      <c r="N229" t="s" s="34">
        <v>4305</v>
      </c>
      <c r="O229" s="16"/>
      <c r="P229" s="16"/>
      <c r="Q229" s="16"/>
      <c r="R229" s="16"/>
      <c r="S229" s="81"/>
      <c r="T229" s="81"/>
      <c r="U229" t="s" s="34">
        <v>4306</v>
      </c>
      <c r="V229" s="16"/>
      <c r="W229" s="16"/>
      <c r="X229" s="55"/>
    </row>
    <row r="230" ht="48" customHeight="1">
      <c r="A230" t="s" s="20">
        <f>"E "&amp;B230</f>
        <v>4307</v>
      </c>
      <c r="B230" s="51">
        <v>227</v>
      </c>
      <c r="C230" s="60">
        <v>1</v>
      </c>
      <c r="D230" s="60">
        <v>1</v>
      </c>
      <c r="E230" t="s" s="30">
        <v>89</v>
      </c>
      <c r="F230" t="s" s="31">
        <v>4308</v>
      </c>
      <c r="G230" t="s" s="31">
        <v>4309</v>
      </c>
      <c r="H230" t="s" s="30">
        <v>4310</v>
      </c>
      <c r="I230" t="s" s="30">
        <v>4311</v>
      </c>
      <c r="J230" t="s" s="30">
        <v>301</v>
      </c>
      <c r="K230" s="32"/>
      <c r="L230" t="s" s="30">
        <v>4312</v>
      </c>
      <c r="M230" s="32"/>
      <c r="N230" s="32"/>
      <c r="O230" t="s" s="30">
        <v>4313</v>
      </c>
      <c r="P230" t="s" s="30">
        <v>4314</v>
      </c>
      <c r="Q230" t="s" s="30">
        <v>4315</v>
      </c>
      <c r="R230" s="32"/>
      <c r="S230" t="s" s="30">
        <v>4316</v>
      </c>
      <c r="T230" s="79"/>
      <c r="U230" s="30"/>
      <c r="V230" t="s" s="30">
        <v>4317</v>
      </c>
      <c r="W230" s="32"/>
      <c r="X230" s="39"/>
    </row>
    <row r="231" ht="28" customHeight="1">
      <c r="A231" t="s" s="20">
        <f>"E "&amp;B231</f>
        <v>4318</v>
      </c>
      <c r="B231" s="53">
        <v>228</v>
      </c>
      <c r="C231" s="58">
        <v>1</v>
      </c>
      <c r="D231" s="58">
        <v>0</v>
      </c>
      <c r="E231" t="s" s="34">
        <v>89</v>
      </c>
      <c r="F231" t="s" s="35">
        <v>4319</v>
      </c>
      <c r="G231" t="s" s="35">
        <f>F231+29</f>
        <v>4320</v>
      </c>
      <c r="H231" t="s" s="34"/>
      <c r="I231" t="s" s="34">
        <v>4321</v>
      </c>
      <c r="J231" t="s" s="34">
        <v>301</v>
      </c>
      <c r="K231" s="80"/>
      <c r="L231" s="81"/>
      <c r="M231" s="16"/>
      <c r="N231" s="16"/>
      <c r="O231" t="s" s="34">
        <v>301</v>
      </c>
      <c r="P231" s="16"/>
      <c r="Q231" s="16"/>
      <c r="R231" s="81"/>
      <c r="S231" s="16"/>
      <c r="T231" s="81"/>
      <c r="U231" t="s" s="34">
        <v>4322</v>
      </c>
      <c r="V231" s="16"/>
      <c r="W231" s="16"/>
      <c r="X231" s="55"/>
    </row>
    <row r="232" ht="28" customHeight="1">
      <c r="A232" t="s" s="20">
        <f>"E "&amp;B232</f>
        <v>4323</v>
      </c>
      <c r="B232" s="51">
        <v>229</v>
      </c>
      <c r="C232" s="60">
        <v>1</v>
      </c>
      <c r="D232" s="60">
        <v>0</v>
      </c>
      <c r="E232" t="s" s="30">
        <v>89</v>
      </c>
      <c r="F232" t="s" s="31">
        <v>4324</v>
      </c>
      <c r="G232" t="s" s="31">
        <f>F232+29</f>
        <v>4325</v>
      </c>
      <c r="H232" t="s" s="30"/>
      <c r="I232" t="s" s="30">
        <v>4230</v>
      </c>
      <c r="J232" t="s" s="30">
        <v>301</v>
      </c>
      <c r="K232" t="s" s="30">
        <v>4326</v>
      </c>
      <c r="L232" t="s" s="30">
        <v>4327</v>
      </c>
      <c r="M232" s="32"/>
      <c r="N232" t="s" s="30">
        <v>4328</v>
      </c>
      <c r="O232" s="32"/>
      <c r="P232" s="32"/>
      <c r="Q232" s="32"/>
      <c r="R232" s="32"/>
      <c r="S232" s="79"/>
      <c r="T232" s="79"/>
      <c r="U232" t="s" s="30">
        <v>4329</v>
      </c>
      <c r="V232" s="32"/>
      <c r="W232" s="32"/>
      <c r="X232" s="39"/>
    </row>
    <row r="233" ht="128" customHeight="1">
      <c r="A233" t="s" s="20">
        <f>"E "&amp;B233</f>
        <v>4330</v>
      </c>
      <c r="B233" s="53">
        <v>230</v>
      </c>
      <c r="C233" s="58">
        <v>1</v>
      </c>
      <c r="D233" s="58">
        <v>0</v>
      </c>
      <c r="E233" t="s" s="34">
        <v>89</v>
      </c>
      <c r="F233" t="s" s="35">
        <v>4331</v>
      </c>
      <c r="G233" t="s" s="35">
        <f>F233+29</f>
        <v>4332</v>
      </c>
      <c r="H233" t="s" s="34"/>
      <c r="I233" t="s" s="34">
        <v>4333</v>
      </c>
      <c r="J233" t="s" s="34">
        <v>301</v>
      </c>
      <c r="K233" s="80"/>
      <c r="L233" s="81"/>
      <c r="M233" s="16"/>
      <c r="N233" t="s" s="34">
        <v>4334</v>
      </c>
      <c r="O233" s="16"/>
      <c r="P233" s="16"/>
      <c r="Q233" t="s" s="34">
        <v>4335</v>
      </c>
      <c r="R233" t="s" s="34">
        <v>4336</v>
      </c>
      <c r="S233" t="s" s="34">
        <v>4337</v>
      </c>
      <c r="T233" s="81"/>
      <c r="U233" t="s" s="34">
        <v>4338</v>
      </c>
      <c r="V233" s="16"/>
      <c r="W233" s="16"/>
      <c r="X233" s="55"/>
    </row>
    <row r="234" ht="28" customHeight="1">
      <c r="A234" t="s" s="20">
        <f>"E "&amp;B234</f>
        <v>4339</v>
      </c>
      <c r="B234" s="51">
        <v>231</v>
      </c>
      <c r="C234" s="60">
        <v>1</v>
      </c>
      <c r="D234" s="60">
        <v>0</v>
      </c>
      <c r="E234" t="s" s="30">
        <v>89</v>
      </c>
      <c r="F234" t="s" s="31">
        <v>4340</v>
      </c>
      <c r="G234" t="s" s="31">
        <v>4340</v>
      </c>
      <c r="H234" s="32"/>
      <c r="I234" t="s" s="30">
        <v>4230</v>
      </c>
      <c r="J234" t="s" s="30">
        <v>3458</v>
      </c>
      <c r="K234" s="32"/>
      <c r="L234" s="79"/>
      <c r="M234" s="32"/>
      <c r="N234" s="32"/>
      <c r="O234" t="s" s="30">
        <v>4341</v>
      </c>
      <c r="P234" t="s" s="30">
        <v>4342</v>
      </c>
      <c r="Q234" t="s" s="30">
        <v>4343</v>
      </c>
      <c r="R234" s="32"/>
      <c r="S234" t="s" s="30">
        <v>4344</v>
      </c>
      <c r="T234" s="79"/>
      <c r="U234" t="s" s="30">
        <v>4345</v>
      </c>
      <c r="V234" s="32"/>
      <c r="W234" s="32"/>
      <c r="X234" s="39"/>
    </row>
    <row r="235" ht="48" customHeight="1">
      <c r="A235" t="s" s="20">
        <f>"E "&amp;B235</f>
        <v>4346</v>
      </c>
      <c r="B235" s="53">
        <v>232</v>
      </c>
      <c r="C235" s="58">
        <v>1</v>
      </c>
      <c r="D235" s="58">
        <v>0</v>
      </c>
      <c r="E235" t="s" s="34">
        <v>89</v>
      </c>
      <c r="F235" t="s" s="35">
        <v>4347</v>
      </c>
      <c r="G235" t="s" s="35">
        <v>4347</v>
      </c>
      <c r="H235" t="s" s="34"/>
      <c r="I235" t="s" s="34">
        <v>4230</v>
      </c>
      <c r="J235" t="s" s="34">
        <v>301</v>
      </c>
      <c r="K235" t="s" s="34">
        <v>4348</v>
      </c>
      <c r="L235" s="81"/>
      <c r="M235" s="16"/>
      <c r="N235" t="s" s="34">
        <v>4349</v>
      </c>
      <c r="O235" s="16"/>
      <c r="P235" s="16"/>
      <c r="Q235" t="s" s="34">
        <v>4343</v>
      </c>
      <c r="R235" s="16"/>
      <c r="S235" s="81"/>
      <c r="T235" s="81"/>
      <c r="U235" t="s" s="34">
        <v>4350</v>
      </c>
      <c r="V235" t="s" s="34">
        <v>4351</v>
      </c>
      <c r="W235" s="16"/>
      <c r="X235" s="55"/>
    </row>
    <row r="236" ht="38" customHeight="1">
      <c r="A236" t="s" s="20">
        <f>"E "&amp;B236</f>
        <v>4352</v>
      </c>
      <c r="B236" s="51">
        <v>233</v>
      </c>
      <c r="C236" s="60">
        <v>1</v>
      </c>
      <c r="D236" s="60">
        <v>0</v>
      </c>
      <c r="E236" t="s" s="30">
        <v>96</v>
      </c>
      <c r="F236" t="s" s="31">
        <v>98</v>
      </c>
      <c r="G236" t="s" s="31">
        <v>99</v>
      </c>
      <c r="H236" t="s" s="30"/>
      <c r="I236" t="s" s="30">
        <v>4353</v>
      </c>
      <c r="J236" t="s" s="30">
        <v>4354</v>
      </c>
      <c r="K236" s="78"/>
      <c r="L236" s="79"/>
      <c r="M236" s="32"/>
      <c r="N236" t="s" s="30">
        <v>4355</v>
      </c>
      <c r="O236" s="32"/>
      <c r="P236" s="32"/>
      <c r="Q236" t="s" s="30">
        <v>4356</v>
      </c>
      <c r="R236" t="s" s="30">
        <v>4357</v>
      </c>
      <c r="S236" s="79"/>
      <c r="T236" s="79"/>
      <c r="U236" s="30"/>
      <c r="V236" s="32"/>
      <c r="W236" s="32"/>
      <c r="X236" s="39"/>
    </row>
    <row r="237" ht="28" customHeight="1">
      <c r="A237" t="s" s="20">
        <f>"E "&amp;B237</f>
        <v>4358</v>
      </c>
      <c r="B237" s="53">
        <v>234</v>
      </c>
      <c r="C237" s="58">
        <v>1</v>
      </c>
      <c r="D237" s="58">
        <v>0</v>
      </c>
      <c r="E237" t="s" s="34">
        <v>89</v>
      </c>
      <c r="F237" t="s" s="35">
        <v>4359</v>
      </c>
      <c r="G237" t="s" s="35">
        <v>4359</v>
      </c>
      <c r="H237" s="80"/>
      <c r="I237" t="s" s="34">
        <v>4296</v>
      </c>
      <c r="J237" t="s" s="34">
        <v>301</v>
      </c>
      <c r="K237" t="s" s="34">
        <v>4360</v>
      </c>
      <c r="L237" t="s" s="34">
        <v>4361</v>
      </c>
      <c r="M237" s="16"/>
      <c r="N237" t="s" s="34">
        <v>4362</v>
      </c>
      <c r="O237" s="16"/>
      <c r="P237" s="16"/>
      <c r="Q237" s="16"/>
      <c r="R237" s="16"/>
      <c r="S237" s="81"/>
      <c r="T237" s="81"/>
      <c r="U237" t="s" s="34">
        <v>4363</v>
      </c>
      <c r="V237" s="16"/>
      <c r="W237" s="16"/>
      <c r="X237" s="55"/>
    </row>
    <row r="238" ht="18" customHeight="1">
      <c r="A238" t="s" s="20">
        <f>"E "&amp;B238</f>
        <v>4364</v>
      </c>
      <c r="B238" s="51">
        <v>235</v>
      </c>
      <c r="C238" s="60">
        <v>0</v>
      </c>
      <c r="D238" s="60">
        <v>0</v>
      </c>
      <c r="E238" s="78"/>
      <c r="F238" t="s" s="31">
        <v>4365</v>
      </c>
      <c r="G238" t="s" s="31">
        <v>4365</v>
      </c>
      <c r="H238" t="s" s="30">
        <v>4366</v>
      </c>
      <c r="I238" t="s" s="30">
        <v>4367</v>
      </c>
      <c r="J238" t="s" s="30">
        <v>3458</v>
      </c>
      <c r="K238" s="78"/>
      <c r="L238" s="79"/>
      <c r="M238" s="32"/>
      <c r="N238" s="32"/>
      <c r="O238" t="s" s="30">
        <v>4368</v>
      </c>
      <c r="P238" t="s" s="30">
        <v>4369</v>
      </c>
      <c r="Q238" s="32"/>
      <c r="R238" s="32"/>
      <c r="S238" s="32"/>
      <c r="T238" s="32"/>
      <c r="U238" s="32"/>
      <c r="V238" s="32"/>
      <c r="W238" s="32"/>
      <c r="X238" s="39"/>
    </row>
    <row r="239" ht="18" customHeight="1">
      <c r="A239" t="s" s="20">
        <f>"E "&amp;B239</f>
        <v>4370</v>
      </c>
      <c r="B239" s="53">
        <v>236</v>
      </c>
      <c r="C239" s="58">
        <v>1</v>
      </c>
      <c r="D239" s="58">
        <v>0</v>
      </c>
      <c r="E239" t="s" s="34">
        <v>89</v>
      </c>
      <c r="F239" t="s" s="35">
        <v>4371</v>
      </c>
      <c r="G239" t="s" s="35">
        <f>F239+29</f>
        <v>4372</v>
      </c>
      <c r="H239" s="80"/>
      <c r="I239" t="s" s="34">
        <v>4296</v>
      </c>
      <c r="J239" t="s" s="34">
        <v>301</v>
      </c>
      <c r="K239" t="s" s="34">
        <v>4373</v>
      </c>
      <c r="L239" t="s" s="34">
        <v>4374</v>
      </c>
      <c r="M239" s="16"/>
      <c r="N239" t="s" s="34">
        <v>4375</v>
      </c>
      <c r="O239" s="16"/>
      <c r="P239" s="16"/>
      <c r="Q239" s="16"/>
      <c r="R239" s="16"/>
      <c r="S239" s="81"/>
      <c r="T239" s="81"/>
      <c r="U239" s="34"/>
      <c r="V239" s="16"/>
      <c r="W239" s="16"/>
      <c r="X239" s="55"/>
    </row>
    <row r="240" ht="38" customHeight="1">
      <c r="A240" t="s" s="20">
        <f>"E "&amp;B240</f>
        <v>4376</v>
      </c>
      <c r="B240" s="51">
        <v>237</v>
      </c>
      <c r="C240" s="60">
        <v>1</v>
      </c>
      <c r="D240" s="60">
        <v>1</v>
      </c>
      <c r="E240" t="s" s="30">
        <v>301</v>
      </c>
      <c r="F240" t="s" s="31">
        <v>4377</v>
      </c>
      <c r="G240" t="s" s="31">
        <f>F240+29</f>
        <v>4378</v>
      </c>
      <c r="H240" t="s" s="30">
        <v>4379</v>
      </c>
      <c r="I240" t="s" s="30">
        <v>4380</v>
      </c>
      <c r="J240" t="s" s="30">
        <v>4381</v>
      </c>
      <c r="K240" s="78"/>
      <c r="L240" s="32"/>
      <c r="M240" s="32"/>
      <c r="N240" s="32"/>
      <c r="O240" t="s" s="30">
        <v>4382</v>
      </c>
      <c r="P240" t="s" s="30">
        <v>4383</v>
      </c>
      <c r="Q240" t="s" s="30">
        <v>4384</v>
      </c>
      <c r="R240" s="32"/>
      <c r="S240" s="32"/>
      <c r="T240" s="79"/>
      <c r="U240" s="30"/>
      <c r="V240" s="32"/>
      <c r="W240" s="32"/>
      <c r="X240" s="39"/>
    </row>
    <row r="241" ht="38" customHeight="1">
      <c r="A241" t="s" s="20">
        <f>"E "&amp;B241</f>
        <v>4385</v>
      </c>
      <c r="B241" s="53">
        <v>238</v>
      </c>
      <c r="C241" s="58">
        <v>1</v>
      </c>
      <c r="D241" s="58">
        <v>0</v>
      </c>
      <c r="E241" t="s" s="34">
        <v>89</v>
      </c>
      <c r="F241" t="s" s="35">
        <v>4386</v>
      </c>
      <c r="G241" t="s" s="35">
        <f>F241+29</f>
        <v>4387</v>
      </c>
      <c r="H241" t="s" s="34"/>
      <c r="I241" t="s" s="34">
        <v>4302</v>
      </c>
      <c r="J241" t="s" s="34">
        <v>4388</v>
      </c>
      <c r="K241" s="80"/>
      <c r="L241" t="s" s="34">
        <v>4389</v>
      </c>
      <c r="M241" s="16"/>
      <c r="N241" t="s" s="34">
        <v>4390</v>
      </c>
      <c r="O241" s="16"/>
      <c r="P241" s="16"/>
      <c r="Q241" s="16"/>
      <c r="R241" s="16"/>
      <c r="S241" t="s" s="34">
        <v>4391</v>
      </c>
      <c r="T241" s="81"/>
      <c r="U241" t="s" s="34">
        <v>4392</v>
      </c>
      <c r="V241" s="16"/>
      <c r="W241" s="16"/>
      <c r="X241" s="55"/>
    </row>
    <row r="242" ht="38" customHeight="1">
      <c r="A242" t="s" s="20">
        <f>"E "&amp;B242</f>
        <v>4393</v>
      </c>
      <c r="B242" s="51">
        <v>239</v>
      </c>
      <c r="C242" s="60">
        <v>1</v>
      </c>
      <c r="D242" s="60">
        <v>0</v>
      </c>
      <c r="E242" t="s" s="30">
        <v>89</v>
      </c>
      <c r="F242" t="s" s="31">
        <v>4394</v>
      </c>
      <c r="G242" t="s" s="31">
        <v>4394</v>
      </c>
      <c r="H242" t="s" s="30"/>
      <c r="I242" t="s" s="30">
        <v>4237</v>
      </c>
      <c r="J242" t="s" s="30">
        <v>301</v>
      </c>
      <c r="K242" t="s" s="30">
        <v>4395</v>
      </c>
      <c r="L242" t="s" s="30">
        <v>4396</v>
      </c>
      <c r="M242" s="32"/>
      <c r="N242" t="s" s="30">
        <v>4397</v>
      </c>
      <c r="O242" s="32"/>
      <c r="P242" s="32"/>
      <c r="Q242" s="32"/>
      <c r="R242" t="s" s="30">
        <v>4398</v>
      </c>
      <c r="S242" t="s" s="30">
        <v>4399</v>
      </c>
      <c r="T242" s="79"/>
      <c r="U242" t="s" s="30">
        <v>4400</v>
      </c>
      <c r="V242" s="32"/>
      <c r="W242" s="32"/>
      <c r="X242" s="39"/>
    </row>
    <row r="243" ht="28" customHeight="1">
      <c r="A243" t="s" s="20">
        <f>"E "&amp;B243</f>
        <v>4401</v>
      </c>
      <c r="B243" s="53">
        <v>240</v>
      </c>
      <c r="C243" s="58">
        <v>1</v>
      </c>
      <c r="D243" s="58">
        <v>0</v>
      </c>
      <c r="E243" t="s" s="34">
        <v>89</v>
      </c>
      <c r="F243" t="s" s="35">
        <v>4402</v>
      </c>
      <c r="G243" t="s" s="35">
        <f>F243+29</f>
        <v>4403</v>
      </c>
      <c r="H243" s="80"/>
      <c r="I243" t="s" s="34">
        <v>4404</v>
      </c>
      <c r="J243" t="s" s="34">
        <v>301</v>
      </c>
      <c r="K243" s="80"/>
      <c r="L243" t="s" s="34">
        <v>4405</v>
      </c>
      <c r="M243" s="16"/>
      <c r="N243" t="s" s="34">
        <v>4406</v>
      </c>
      <c r="O243" s="16"/>
      <c r="P243" s="16"/>
      <c r="Q243" s="16"/>
      <c r="R243" s="16"/>
      <c r="S243" s="81"/>
      <c r="T243" s="81"/>
      <c r="U243" t="s" s="34">
        <v>4407</v>
      </c>
      <c r="V243" s="16"/>
      <c r="W243" s="16"/>
      <c r="X243" s="55"/>
    </row>
    <row r="244" ht="58" customHeight="1">
      <c r="A244" t="s" s="20">
        <f>"E "&amp;B244</f>
        <v>4408</v>
      </c>
      <c r="B244" s="51">
        <v>241</v>
      </c>
      <c r="C244" s="60">
        <v>1</v>
      </c>
      <c r="D244" s="60">
        <v>0</v>
      </c>
      <c r="E244" t="s" s="30">
        <v>89</v>
      </c>
      <c r="F244" t="s" s="31">
        <v>4409</v>
      </c>
      <c r="G244" t="s" s="31">
        <f>F244+29</f>
        <v>4410</v>
      </c>
      <c r="H244" s="78"/>
      <c r="I244" t="s" s="30">
        <v>4411</v>
      </c>
      <c r="J244" t="s" s="30">
        <v>3941</v>
      </c>
      <c r="K244" s="78"/>
      <c r="L244" t="s" s="30">
        <v>4412</v>
      </c>
      <c r="M244" s="32"/>
      <c r="N244" t="s" s="30">
        <v>4413</v>
      </c>
      <c r="O244" s="32"/>
      <c r="P244" s="32"/>
      <c r="Q244" s="32"/>
      <c r="R244" t="s" s="30">
        <v>4414</v>
      </c>
      <c r="S244" t="s" s="30">
        <v>4415</v>
      </c>
      <c r="T244" s="79"/>
      <c r="U244" t="s" s="30">
        <v>4416</v>
      </c>
      <c r="V244" s="32"/>
      <c r="W244" s="32"/>
      <c r="X244" s="39"/>
    </row>
    <row r="245" ht="28" customHeight="1">
      <c r="A245" t="s" s="20">
        <f>"E "&amp;B245</f>
        <v>4417</v>
      </c>
      <c r="B245" s="53">
        <v>242</v>
      </c>
      <c r="C245" s="58">
        <v>1</v>
      </c>
      <c r="D245" s="58">
        <v>0</v>
      </c>
      <c r="E245" t="s" s="34">
        <v>89</v>
      </c>
      <c r="F245" t="s" s="35">
        <v>4418</v>
      </c>
      <c r="G245" t="s" s="35">
        <f>F245+29</f>
        <v>4419</v>
      </c>
      <c r="H245" s="80"/>
      <c r="I245" t="s" s="34">
        <v>4420</v>
      </c>
      <c r="J245" t="s" s="34">
        <v>301</v>
      </c>
      <c r="K245" t="s" s="34">
        <v>4421</v>
      </c>
      <c r="L245" t="s" s="34">
        <v>4422</v>
      </c>
      <c r="M245" s="16"/>
      <c r="N245" t="s" s="34">
        <v>4423</v>
      </c>
      <c r="O245" s="16"/>
      <c r="P245" s="16"/>
      <c r="Q245" s="16"/>
      <c r="R245" s="16"/>
      <c r="S245" s="81"/>
      <c r="T245" s="81"/>
      <c r="U245" s="34"/>
      <c r="V245" s="16"/>
      <c r="W245" s="16"/>
      <c r="X245" s="55"/>
    </row>
    <row r="246" ht="28" customHeight="1">
      <c r="A246" t="s" s="20">
        <f>"E "&amp;B246</f>
        <v>4424</v>
      </c>
      <c r="B246" s="51">
        <v>243</v>
      </c>
      <c r="C246" s="60">
        <v>1</v>
      </c>
      <c r="D246" s="60">
        <v>0</v>
      </c>
      <c r="E246" t="s" s="30">
        <v>89</v>
      </c>
      <c r="F246" t="s" s="31">
        <v>4425</v>
      </c>
      <c r="G246" t="s" s="31">
        <f>F246+29</f>
        <v>4426</v>
      </c>
      <c r="H246" s="78"/>
      <c r="I246" t="s" s="30">
        <v>4230</v>
      </c>
      <c r="J246" t="s" s="30">
        <v>301</v>
      </c>
      <c r="K246" t="s" s="30">
        <v>4427</v>
      </c>
      <c r="L246" s="32"/>
      <c r="M246" s="32"/>
      <c r="N246" t="s" s="30">
        <v>4428</v>
      </c>
      <c r="O246" s="32"/>
      <c r="P246" s="32"/>
      <c r="Q246" s="32"/>
      <c r="R246" s="32"/>
      <c r="S246" s="79"/>
      <c r="T246" s="79"/>
      <c r="U246" t="s" s="30">
        <v>4429</v>
      </c>
      <c r="V246" s="32"/>
      <c r="W246" s="32"/>
      <c r="X246" s="39"/>
    </row>
    <row r="247" ht="38" customHeight="1">
      <c r="A247" t="s" s="20">
        <f>"E "&amp;B247</f>
        <v>4430</v>
      </c>
      <c r="B247" s="53">
        <v>244</v>
      </c>
      <c r="C247" s="58">
        <v>1</v>
      </c>
      <c r="D247" s="58">
        <v>0</v>
      </c>
      <c r="E247" t="s" s="34">
        <v>89</v>
      </c>
      <c r="F247" t="s" s="35">
        <v>4431</v>
      </c>
      <c r="G247" t="s" s="35">
        <f>F247+29</f>
        <v>4432</v>
      </c>
      <c r="H247" s="80"/>
      <c r="I247" t="s" s="34">
        <v>4046</v>
      </c>
      <c r="J247" t="s" s="34">
        <v>301</v>
      </c>
      <c r="K247" s="80"/>
      <c r="L247" t="s" s="34">
        <v>4433</v>
      </c>
      <c r="M247" s="16"/>
      <c r="N247" t="s" s="34">
        <v>4434</v>
      </c>
      <c r="O247" s="16"/>
      <c r="P247" s="16"/>
      <c r="Q247" s="16"/>
      <c r="R247" s="16"/>
      <c r="S247" t="s" s="34">
        <v>4435</v>
      </c>
      <c r="T247" s="81"/>
      <c r="U247" t="s" s="34">
        <v>4436</v>
      </c>
      <c r="V247" s="16"/>
      <c r="W247" s="16"/>
      <c r="X247" s="55"/>
    </row>
    <row r="248" ht="28" customHeight="1">
      <c r="A248" t="s" s="20">
        <f>"E "&amp;B248</f>
        <v>4437</v>
      </c>
      <c r="B248" s="51">
        <v>245</v>
      </c>
      <c r="C248" s="60">
        <v>1</v>
      </c>
      <c r="D248" s="60">
        <v>0</v>
      </c>
      <c r="E248" t="s" s="30">
        <v>89</v>
      </c>
      <c r="F248" t="s" s="31">
        <v>4438</v>
      </c>
      <c r="G248" t="s" s="31">
        <f>F248+29</f>
        <v>4439</v>
      </c>
      <c r="H248" s="78"/>
      <c r="I248" t="s" s="30">
        <v>4440</v>
      </c>
      <c r="J248" t="s" s="30">
        <v>301</v>
      </c>
      <c r="K248" t="s" s="30">
        <v>4441</v>
      </c>
      <c r="L248" t="s" s="30">
        <v>4442</v>
      </c>
      <c r="M248" s="32"/>
      <c r="N248" t="s" s="30">
        <v>4443</v>
      </c>
      <c r="O248" s="32"/>
      <c r="P248" s="32"/>
      <c r="Q248" s="32"/>
      <c r="R248" s="32"/>
      <c r="S248" s="79"/>
      <c r="T248" s="79"/>
      <c r="U248" s="30"/>
      <c r="V248" s="32"/>
      <c r="W248" s="32"/>
      <c r="X248" s="39"/>
    </row>
    <row r="249" ht="28" customHeight="1">
      <c r="A249" t="s" s="20">
        <f>"E "&amp;B249</f>
        <v>4444</v>
      </c>
      <c r="B249" s="53">
        <v>246</v>
      </c>
      <c r="C249" s="58">
        <v>1</v>
      </c>
      <c r="D249" s="58">
        <v>0</v>
      </c>
      <c r="E249" t="s" s="34">
        <v>89</v>
      </c>
      <c r="F249" t="s" s="35">
        <v>4438</v>
      </c>
      <c r="G249" t="s" s="35">
        <v>4445</v>
      </c>
      <c r="H249" s="16"/>
      <c r="I249" t="s" s="34">
        <v>4446</v>
      </c>
      <c r="J249" t="s" s="34">
        <v>301</v>
      </c>
      <c r="K249" s="80"/>
      <c r="L249" t="s" s="34">
        <v>4447</v>
      </c>
      <c r="M249" t="s" s="34">
        <v>4448</v>
      </c>
      <c r="N249" t="s" s="34">
        <v>4449</v>
      </c>
      <c r="O249" s="16"/>
      <c r="P249" s="16"/>
      <c r="Q249" s="16"/>
      <c r="R249" s="16"/>
      <c r="S249" s="81"/>
      <c r="T249" s="81"/>
      <c r="U249" s="34"/>
      <c r="V249" s="16"/>
      <c r="W249" s="16"/>
      <c r="X249" s="55"/>
    </row>
    <row r="250" ht="58" customHeight="1">
      <c r="A250" t="s" s="20">
        <f>"E "&amp;B250</f>
        <v>4450</v>
      </c>
      <c r="B250" s="51">
        <v>247</v>
      </c>
      <c r="C250" s="60">
        <v>0</v>
      </c>
      <c r="D250" s="60">
        <v>0</v>
      </c>
      <c r="E250" s="32"/>
      <c r="F250" t="s" s="31">
        <v>4451</v>
      </c>
      <c r="G250" t="s" s="31">
        <v>4451</v>
      </c>
      <c r="H250" t="s" s="30">
        <v>4452</v>
      </c>
      <c r="I250" t="s" s="30">
        <v>4453</v>
      </c>
      <c r="J250" t="s" s="30">
        <v>4454</v>
      </c>
      <c r="K250" s="32"/>
      <c r="L250" t="s" s="30">
        <v>4455</v>
      </c>
      <c r="M250" t="s" s="30">
        <v>4456</v>
      </c>
      <c r="N250" s="32"/>
      <c r="O250" t="s" s="30">
        <v>4457</v>
      </c>
      <c r="P250" t="s" s="30">
        <v>4458</v>
      </c>
      <c r="Q250" t="s" s="30">
        <v>4459</v>
      </c>
      <c r="R250" s="32"/>
      <c r="S250" s="79"/>
      <c r="T250" s="79"/>
      <c r="U250" s="30"/>
      <c r="V250" s="32"/>
      <c r="W250" s="32"/>
      <c r="X250" s="39"/>
    </row>
    <row r="251" ht="108" customHeight="1">
      <c r="A251" t="s" s="20">
        <f>"E "&amp;B251</f>
        <v>4460</v>
      </c>
      <c r="B251" s="53">
        <v>248</v>
      </c>
      <c r="C251" s="58">
        <v>1</v>
      </c>
      <c r="D251" s="58">
        <v>1</v>
      </c>
      <c r="E251" t="s" s="34">
        <v>301</v>
      </c>
      <c r="F251" t="s" s="35">
        <v>4461</v>
      </c>
      <c r="G251" t="s" s="35">
        <v>4462</v>
      </c>
      <c r="H251" t="s" s="34">
        <v>4463</v>
      </c>
      <c r="I251" t="s" s="34">
        <v>4464</v>
      </c>
      <c r="J251" t="s" s="34">
        <v>4465</v>
      </c>
      <c r="K251" t="s" s="34">
        <v>4466</v>
      </c>
      <c r="L251" t="s" s="34">
        <v>4467</v>
      </c>
      <c r="M251" s="16"/>
      <c r="N251" t="s" s="34">
        <v>4468</v>
      </c>
      <c r="O251" s="16"/>
      <c r="P251" s="16"/>
      <c r="Q251" t="s" s="34">
        <v>4469</v>
      </c>
      <c r="R251" s="16"/>
      <c r="S251" s="81"/>
      <c r="T251" s="81"/>
      <c r="U251" s="34"/>
      <c r="V251" s="16"/>
      <c r="W251" s="16"/>
      <c r="X251" s="55"/>
    </row>
    <row r="252" ht="38" customHeight="1">
      <c r="A252" t="s" s="20">
        <f>"E "&amp;B252</f>
        <v>4470</v>
      </c>
      <c r="B252" s="51">
        <v>249</v>
      </c>
      <c r="C252" s="60">
        <v>1</v>
      </c>
      <c r="D252" s="60">
        <v>0</v>
      </c>
      <c r="E252" t="s" s="30">
        <v>89</v>
      </c>
      <c r="F252" t="s" s="31">
        <v>4471</v>
      </c>
      <c r="G252" t="s" s="31">
        <v>4472</v>
      </c>
      <c r="H252" s="78"/>
      <c r="I252" t="s" s="30">
        <v>4237</v>
      </c>
      <c r="J252" t="s" s="30">
        <v>301</v>
      </c>
      <c r="K252" t="s" s="30">
        <v>4473</v>
      </c>
      <c r="L252" t="s" s="30">
        <v>4474</v>
      </c>
      <c r="M252" s="32"/>
      <c r="N252" t="s" s="30">
        <v>4475</v>
      </c>
      <c r="O252" s="32"/>
      <c r="P252" s="32"/>
      <c r="Q252" s="32"/>
      <c r="R252" s="32"/>
      <c r="S252" s="79"/>
      <c r="T252" s="79"/>
      <c r="U252" t="s" s="30">
        <v>4476</v>
      </c>
      <c r="V252" s="32"/>
      <c r="W252" s="32"/>
      <c r="X252" s="39"/>
    </row>
    <row r="253" ht="28" customHeight="1">
      <c r="A253" t="s" s="20">
        <f>"E "&amp;B253</f>
        <v>4477</v>
      </c>
      <c r="B253" s="53">
        <v>250</v>
      </c>
      <c r="C253" s="58">
        <v>1</v>
      </c>
      <c r="D253" s="58">
        <v>0</v>
      </c>
      <c r="E253" t="s" s="34">
        <v>89</v>
      </c>
      <c r="F253" t="s" s="35">
        <v>4478</v>
      </c>
      <c r="G253" t="s" s="35">
        <v>4479</v>
      </c>
      <c r="H253" t="s" s="34"/>
      <c r="I253" t="s" s="34">
        <v>4230</v>
      </c>
      <c r="J253" t="s" s="34">
        <v>301</v>
      </c>
      <c r="K253" s="80"/>
      <c r="L253" s="81"/>
      <c r="M253" s="16"/>
      <c r="N253" t="s" s="34">
        <v>4480</v>
      </c>
      <c r="O253" s="16"/>
      <c r="P253" s="16"/>
      <c r="Q253" s="16"/>
      <c r="R253" s="16"/>
      <c r="S253" s="81"/>
      <c r="T253" s="81"/>
      <c r="U253" t="s" s="34">
        <v>4481</v>
      </c>
      <c r="V253" s="16"/>
      <c r="W253" s="16"/>
      <c r="X253" s="55"/>
    </row>
    <row r="254" ht="28" customHeight="1">
      <c r="A254" t="s" s="20">
        <f>"E "&amp;B254</f>
        <v>4482</v>
      </c>
      <c r="B254" s="51">
        <v>251</v>
      </c>
      <c r="C254" s="60">
        <v>1</v>
      </c>
      <c r="D254" s="60">
        <v>1</v>
      </c>
      <c r="E254" t="s" s="30">
        <v>89</v>
      </c>
      <c r="F254" t="s" s="31">
        <v>4483</v>
      </c>
      <c r="G254" t="s" s="31">
        <v>4483</v>
      </c>
      <c r="H254" t="s" s="30">
        <v>4484</v>
      </c>
      <c r="I254" t="s" s="30">
        <v>4485</v>
      </c>
      <c r="J254" t="s" s="30">
        <v>2693</v>
      </c>
      <c r="K254" s="78"/>
      <c r="L254" t="s" s="30">
        <v>4486</v>
      </c>
      <c r="M254" s="32"/>
      <c r="N254" t="s" s="30">
        <v>4487</v>
      </c>
      <c r="O254" s="32"/>
      <c r="P254" s="32"/>
      <c r="Q254" t="s" s="30">
        <v>4488</v>
      </c>
      <c r="R254" s="32"/>
      <c r="S254" s="79"/>
      <c r="T254" s="79"/>
      <c r="U254" s="30"/>
      <c r="V254" s="32"/>
      <c r="W254" s="32"/>
      <c r="X254" s="39"/>
    </row>
    <row r="255" ht="38" customHeight="1">
      <c r="A255" t="s" s="20">
        <f>"E "&amp;B255</f>
        <v>4489</v>
      </c>
      <c r="B255" s="53">
        <v>252</v>
      </c>
      <c r="C255" s="58">
        <v>0</v>
      </c>
      <c r="D255" s="58">
        <v>0</v>
      </c>
      <c r="E255" s="80"/>
      <c r="F255" t="s" s="35">
        <v>4490</v>
      </c>
      <c r="G255" t="s" s="35">
        <v>4491</v>
      </c>
      <c r="H255" t="s" s="34">
        <v>4492</v>
      </c>
      <c r="I255" t="s" s="34">
        <v>4493</v>
      </c>
      <c r="J255" t="s" s="34">
        <v>4494</v>
      </c>
      <c r="K255" s="80"/>
      <c r="L255" t="s" s="34">
        <v>4495</v>
      </c>
      <c r="M255" s="16"/>
      <c r="N255" s="16"/>
      <c r="O255" t="s" s="34">
        <v>4496</v>
      </c>
      <c r="P255" t="s" s="34">
        <v>4497</v>
      </c>
      <c r="Q255" s="16"/>
      <c r="R255" s="16"/>
      <c r="S255" s="16"/>
      <c r="T255" s="16"/>
      <c r="U255" s="16"/>
      <c r="V255" s="16"/>
      <c r="W255" s="16"/>
      <c r="X255" s="55"/>
    </row>
    <row r="256" ht="28" customHeight="1">
      <c r="A256" t="s" s="20">
        <f>"E "&amp;B256</f>
        <v>4498</v>
      </c>
      <c r="B256" s="51">
        <v>253</v>
      </c>
      <c r="C256" s="60">
        <v>1</v>
      </c>
      <c r="D256" s="60">
        <v>0</v>
      </c>
      <c r="E256" t="s" s="30">
        <v>301</v>
      </c>
      <c r="F256" t="s" s="31">
        <v>4490</v>
      </c>
      <c r="G256" t="s" s="31">
        <v>4491</v>
      </c>
      <c r="H256" t="s" s="30">
        <v>4499</v>
      </c>
      <c r="I256" t="s" s="30">
        <v>4500</v>
      </c>
      <c r="J256" t="s" s="30">
        <v>4501</v>
      </c>
      <c r="K256" s="32"/>
      <c r="L256" s="79"/>
      <c r="M256" s="32"/>
      <c r="N256" s="32"/>
      <c r="O256" t="s" s="30">
        <v>4502</v>
      </c>
      <c r="P256" t="s" s="30">
        <v>4503</v>
      </c>
      <c r="Q256" s="32"/>
      <c r="R256" s="32"/>
      <c r="S256" s="79"/>
      <c r="T256" t="s" s="30">
        <v>4504</v>
      </c>
      <c r="U256" s="30"/>
      <c r="V256" s="32"/>
      <c r="W256" s="32"/>
      <c r="X256" s="39"/>
    </row>
    <row r="257" ht="28" customHeight="1">
      <c r="A257" t="s" s="20">
        <f>"E "&amp;B257</f>
        <v>4505</v>
      </c>
      <c r="B257" s="53">
        <v>254</v>
      </c>
      <c r="C257" s="58">
        <v>1</v>
      </c>
      <c r="D257" s="58">
        <v>0</v>
      </c>
      <c r="E257" t="s" s="34">
        <v>89</v>
      </c>
      <c r="F257" t="s" s="35">
        <v>4506</v>
      </c>
      <c r="G257" t="s" s="35">
        <v>4507</v>
      </c>
      <c r="H257" s="80"/>
      <c r="I257" t="s" s="34">
        <v>4230</v>
      </c>
      <c r="J257" t="s" s="34">
        <v>301</v>
      </c>
      <c r="K257" t="s" s="34">
        <v>4508</v>
      </c>
      <c r="L257" t="s" s="34">
        <v>4509</v>
      </c>
      <c r="M257" s="16"/>
      <c r="N257" t="s" s="34">
        <v>4510</v>
      </c>
      <c r="O257" s="16"/>
      <c r="P257" s="16"/>
      <c r="Q257" s="16"/>
      <c r="R257" s="16"/>
      <c r="S257" s="81"/>
      <c r="T257" s="81"/>
      <c r="U257" s="34"/>
      <c r="V257" s="16"/>
      <c r="W257" s="16"/>
      <c r="X257" s="55"/>
    </row>
    <row r="258" ht="28" customHeight="1">
      <c r="A258" t="s" s="20">
        <f>"E "&amp;B258</f>
        <v>4511</v>
      </c>
      <c r="B258" s="51">
        <v>255</v>
      </c>
      <c r="C258" s="60">
        <v>1</v>
      </c>
      <c r="D258" s="60">
        <v>0</v>
      </c>
      <c r="E258" t="s" s="30">
        <v>89</v>
      </c>
      <c r="F258" t="s" s="31">
        <v>4512</v>
      </c>
      <c r="G258" t="s" s="31">
        <v>92</v>
      </c>
      <c r="H258" s="78"/>
      <c r="I258" t="s" s="30">
        <v>4230</v>
      </c>
      <c r="J258" t="s" s="30">
        <v>301</v>
      </c>
      <c r="K258" s="78"/>
      <c r="L258" t="s" s="30">
        <v>4513</v>
      </c>
      <c r="M258" s="32"/>
      <c r="N258" t="s" s="30">
        <v>4514</v>
      </c>
      <c r="O258" t="s" s="30">
        <v>4515</v>
      </c>
      <c r="P258" s="32"/>
      <c r="Q258" s="32"/>
      <c r="R258" t="s" s="30">
        <v>4516</v>
      </c>
      <c r="S258" s="79"/>
      <c r="T258" s="79"/>
      <c r="U258" t="s" s="30">
        <v>4517</v>
      </c>
      <c r="V258" s="32"/>
      <c r="W258" s="32"/>
      <c r="X258" s="39"/>
    </row>
    <row r="259" ht="28" customHeight="1">
      <c r="A259" t="s" s="20">
        <f>"E "&amp;B259</f>
        <v>4518</v>
      </c>
      <c r="B259" s="53">
        <v>256</v>
      </c>
      <c r="C259" s="58">
        <v>0</v>
      </c>
      <c r="D259" s="58">
        <v>0</v>
      </c>
      <c r="E259" s="80"/>
      <c r="F259" t="s" s="35">
        <v>4519</v>
      </c>
      <c r="G259" t="s" s="35">
        <v>4519</v>
      </c>
      <c r="H259" t="s" s="34">
        <v>4520</v>
      </c>
      <c r="I259" t="s" s="34">
        <v>4521</v>
      </c>
      <c r="J259" t="s" s="34">
        <v>4522</v>
      </c>
      <c r="K259" s="80"/>
      <c r="L259" t="s" s="34">
        <v>4523</v>
      </c>
      <c r="M259" s="16"/>
      <c r="N259" s="16"/>
      <c r="O259" t="s" s="34">
        <v>4524</v>
      </c>
      <c r="P259" t="s" s="34">
        <v>4525</v>
      </c>
      <c r="Q259" t="s" s="34">
        <v>4526</v>
      </c>
      <c r="R259" s="16"/>
      <c r="S259" s="16"/>
      <c r="T259" s="16"/>
      <c r="U259" s="16"/>
      <c r="V259" s="16"/>
      <c r="W259" s="16"/>
      <c r="X259" s="55"/>
    </row>
    <row r="260" ht="28" customHeight="1">
      <c r="A260" t="s" s="20">
        <f>"E "&amp;B260</f>
        <v>4527</v>
      </c>
      <c r="B260" s="51">
        <v>257</v>
      </c>
      <c r="C260" s="60">
        <v>1</v>
      </c>
      <c r="D260" s="60">
        <v>0</v>
      </c>
      <c r="E260" t="s" s="30">
        <v>107</v>
      </c>
      <c r="F260" t="s" s="31">
        <v>109</v>
      </c>
      <c r="G260" t="s" s="31">
        <v>4528</v>
      </c>
      <c r="H260" t="s" s="30"/>
      <c r="I260" t="s" s="30">
        <v>4230</v>
      </c>
      <c r="J260" t="s" s="30">
        <v>301</v>
      </c>
      <c r="K260" t="s" s="30">
        <v>4529</v>
      </c>
      <c r="L260" t="s" s="30">
        <v>4530</v>
      </c>
      <c r="M260" s="32"/>
      <c r="N260" t="s" s="30">
        <v>4531</v>
      </c>
      <c r="O260" s="32"/>
      <c r="P260" s="32"/>
      <c r="Q260" s="32"/>
      <c r="R260" t="s" s="30">
        <v>4532</v>
      </c>
      <c r="S260" t="s" s="30">
        <v>4533</v>
      </c>
      <c r="T260" s="79"/>
      <c r="U260" t="s" s="30">
        <v>4534</v>
      </c>
      <c r="V260" s="32"/>
      <c r="W260" s="32"/>
      <c r="X260" s="39"/>
    </row>
    <row r="261" ht="48" customHeight="1">
      <c r="A261" t="s" s="20">
        <f>"E "&amp;B261</f>
        <v>4535</v>
      </c>
      <c r="B261" s="53">
        <v>258</v>
      </c>
      <c r="C261" s="58">
        <v>0</v>
      </c>
      <c r="D261" s="58">
        <v>0</v>
      </c>
      <c r="E261" s="80"/>
      <c r="F261" t="s" s="35">
        <v>4536</v>
      </c>
      <c r="G261" t="s" s="35">
        <v>4536</v>
      </c>
      <c r="H261" t="s" s="34">
        <v>4537</v>
      </c>
      <c r="I261" t="s" s="34">
        <v>4538</v>
      </c>
      <c r="J261" t="s" s="34">
        <v>3458</v>
      </c>
      <c r="K261" s="80"/>
      <c r="L261" t="s" s="34">
        <v>4539</v>
      </c>
      <c r="M261" s="16"/>
      <c r="N261" s="16"/>
      <c r="O261" t="s" s="34">
        <v>4540</v>
      </c>
      <c r="P261" t="s" s="34">
        <v>4541</v>
      </c>
      <c r="Q261" t="s" s="34">
        <v>4542</v>
      </c>
      <c r="R261" s="16"/>
      <c r="S261" s="16"/>
      <c r="T261" s="16"/>
      <c r="U261" s="16"/>
      <c r="V261" s="16"/>
      <c r="W261" s="16"/>
      <c r="X261" s="55"/>
    </row>
    <row r="262" ht="68" customHeight="1">
      <c r="A262" t="s" s="20">
        <f>"E "&amp;B262</f>
        <v>4543</v>
      </c>
      <c r="B262" s="51">
        <v>259</v>
      </c>
      <c r="C262" s="60">
        <v>1</v>
      </c>
      <c r="D262" s="60">
        <v>1</v>
      </c>
      <c r="E262" t="s" s="30">
        <v>107</v>
      </c>
      <c r="F262" t="s" s="31">
        <v>4544</v>
      </c>
      <c r="G262" t="s" s="31">
        <v>4544</v>
      </c>
      <c r="H262" s="32"/>
      <c r="I262" t="s" s="30">
        <v>4545</v>
      </c>
      <c r="J262" t="s" s="30">
        <v>3533</v>
      </c>
      <c r="K262" t="s" s="30">
        <v>4546</v>
      </c>
      <c r="L262" s="79"/>
      <c r="M262" s="32"/>
      <c r="N262" s="32"/>
      <c r="O262" t="s" s="30">
        <v>4540</v>
      </c>
      <c r="P262" t="s" s="30">
        <v>4547</v>
      </c>
      <c r="Q262" t="s" s="30">
        <v>4548</v>
      </c>
      <c r="R262" s="32"/>
      <c r="S262" t="s" s="30">
        <v>4549</v>
      </c>
      <c r="T262" t="s" s="30">
        <v>4550</v>
      </c>
      <c r="U262" s="30"/>
      <c r="V262" t="s" s="30">
        <v>4551</v>
      </c>
      <c r="W262" s="32"/>
      <c r="X262" s="39"/>
    </row>
    <row r="263" ht="28" customHeight="1">
      <c r="A263" t="s" s="20">
        <f>"E "&amp;B263</f>
        <v>4552</v>
      </c>
      <c r="B263" s="53">
        <v>260</v>
      </c>
      <c r="C263" s="58">
        <v>1</v>
      </c>
      <c r="D263" s="58">
        <v>0</v>
      </c>
      <c r="E263" t="s" s="34">
        <v>107</v>
      </c>
      <c r="F263" t="s" s="35">
        <v>4553</v>
      </c>
      <c r="G263" t="s" s="35">
        <v>4554</v>
      </c>
      <c r="H263" t="s" s="34"/>
      <c r="I263" t="s" s="34">
        <v>4230</v>
      </c>
      <c r="J263" t="s" s="34">
        <v>3941</v>
      </c>
      <c r="K263" s="80"/>
      <c r="L263" s="81"/>
      <c r="M263" s="16"/>
      <c r="N263" t="s" s="34">
        <v>4555</v>
      </c>
      <c r="O263" t="s" s="34">
        <v>4556</v>
      </c>
      <c r="P263" t="s" s="34">
        <v>4557</v>
      </c>
      <c r="Q263" s="16"/>
      <c r="R263" t="s" s="34">
        <v>4558</v>
      </c>
      <c r="S263" s="81"/>
      <c r="T263" s="81"/>
      <c r="U263" t="s" s="34">
        <v>4559</v>
      </c>
      <c r="V263" s="16"/>
      <c r="W263" s="16"/>
      <c r="X263" s="55"/>
    </row>
    <row r="264" ht="38" customHeight="1">
      <c r="A264" t="s" s="20">
        <f>"E "&amp;B264</f>
        <v>4560</v>
      </c>
      <c r="B264" s="51">
        <v>261</v>
      </c>
      <c r="C264" s="60">
        <v>1</v>
      </c>
      <c r="D264" s="60">
        <v>0</v>
      </c>
      <c r="E264" t="s" s="30">
        <v>107</v>
      </c>
      <c r="F264" t="s" s="31">
        <v>4561</v>
      </c>
      <c r="G264" t="s" s="31">
        <v>4562</v>
      </c>
      <c r="H264" t="s" s="30"/>
      <c r="I264" t="s" s="30">
        <v>4230</v>
      </c>
      <c r="J264" t="s" s="30">
        <v>301</v>
      </c>
      <c r="K264" s="78"/>
      <c r="L264" s="79"/>
      <c r="M264" s="32"/>
      <c r="N264" t="s" s="30">
        <v>4563</v>
      </c>
      <c r="O264" s="32"/>
      <c r="P264" s="32"/>
      <c r="Q264" s="32"/>
      <c r="R264" t="s" s="30">
        <v>4564</v>
      </c>
      <c r="S264" s="79"/>
      <c r="T264" s="79"/>
      <c r="U264" t="s" s="30">
        <v>4256</v>
      </c>
      <c r="V264" s="32"/>
      <c r="W264" s="32"/>
      <c r="X264" s="39"/>
    </row>
    <row r="265" ht="38" customHeight="1">
      <c r="A265" t="s" s="20">
        <f>"E "&amp;B265</f>
        <v>4565</v>
      </c>
      <c r="B265" s="53">
        <v>262</v>
      </c>
      <c r="C265" s="58">
        <v>1</v>
      </c>
      <c r="D265" s="58">
        <v>0</v>
      </c>
      <c r="E265" t="s" s="34">
        <v>107</v>
      </c>
      <c r="F265" t="s" s="35">
        <v>4566</v>
      </c>
      <c r="G265" t="s" s="35">
        <v>4567</v>
      </c>
      <c r="H265" t="s" s="34"/>
      <c r="I265" t="s" s="34">
        <v>4230</v>
      </c>
      <c r="J265" t="s" s="34">
        <v>3458</v>
      </c>
      <c r="K265" t="s" s="34">
        <v>4473</v>
      </c>
      <c r="L265" s="81"/>
      <c r="M265" s="16"/>
      <c r="N265" t="s" s="34">
        <v>4568</v>
      </c>
      <c r="O265" s="16"/>
      <c r="P265" s="16"/>
      <c r="Q265" s="16"/>
      <c r="R265" s="16"/>
      <c r="S265" s="81"/>
      <c r="T265" s="81"/>
      <c r="U265" t="s" s="34">
        <v>4569</v>
      </c>
      <c r="V265" s="16"/>
      <c r="W265" s="16"/>
      <c r="X265" s="55"/>
    </row>
    <row r="266" ht="98" customHeight="1">
      <c r="A266" t="s" s="20">
        <f>"E "&amp;B266</f>
        <v>4570</v>
      </c>
      <c r="B266" s="51">
        <v>263</v>
      </c>
      <c r="C266" s="60">
        <v>1</v>
      </c>
      <c r="D266" s="60">
        <v>1</v>
      </c>
      <c r="E266" t="s" s="30">
        <v>107</v>
      </c>
      <c r="F266" t="s" s="31">
        <v>4571</v>
      </c>
      <c r="G266" t="s" s="31">
        <v>4572</v>
      </c>
      <c r="H266" s="32"/>
      <c r="I266" t="s" s="30">
        <v>4545</v>
      </c>
      <c r="J266" t="s" s="30">
        <v>3458</v>
      </c>
      <c r="K266" s="32"/>
      <c r="L266" s="79"/>
      <c r="M266" s="32"/>
      <c r="N266" s="32"/>
      <c r="O266" t="s" s="30">
        <v>4573</v>
      </c>
      <c r="P266" t="s" s="30">
        <v>4574</v>
      </c>
      <c r="Q266" t="s" s="30">
        <v>4575</v>
      </c>
      <c r="R266" s="32"/>
      <c r="S266" s="32"/>
      <c r="T266" t="s" s="30">
        <v>4576</v>
      </c>
      <c r="U266" s="30"/>
      <c r="V266" s="32"/>
      <c r="W266" s="32"/>
      <c r="X266" s="39"/>
    </row>
    <row r="267" ht="338" customHeight="1">
      <c r="A267" t="s" s="20">
        <f>"E "&amp;B267</f>
        <v>4577</v>
      </c>
      <c r="B267" s="53">
        <v>264</v>
      </c>
      <c r="C267" s="58">
        <v>1</v>
      </c>
      <c r="D267" s="58">
        <v>1</v>
      </c>
      <c r="E267" t="s" s="34">
        <v>107</v>
      </c>
      <c r="F267" t="s" s="35">
        <v>4578</v>
      </c>
      <c r="G267" t="s" s="35">
        <v>4579</v>
      </c>
      <c r="H267" s="16"/>
      <c r="I267" t="s" s="34">
        <v>4580</v>
      </c>
      <c r="J267" t="s" s="34">
        <v>3458</v>
      </c>
      <c r="K267" t="s" s="34">
        <v>4581</v>
      </c>
      <c r="L267" s="81"/>
      <c r="M267" s="16"/>
      <c r="N267" s="16"/>
      <c r="O267" t="s" s="34">
        <v>4582</v>
      </c>
      <c r="P267" t="s" s="34">
        <v>4583</v>
      </c>
      <c r="Q267" t="s" s="34">
        <v>4584</v>
      </c>
      <c r="R267" s="16"/>
      <c r="S267" t="s" s="34">
        <v>4585</v>
      </c>
      <c r="T267" s="81"/>
      <c r="U267" s="34"/>
      <c r="V267" s="16"/>
      <c r="W267" s="16"/>
      <c r="X267" s="55"/>
    </row>
    <row r="268" ht="28" customHeight="1">
      <c r="A268" t="s" s="20">
        <f>"E "&amp;B268</f>
        <v>4586</v>
      </c>
      <c r="B268" s="51">
        <v>265</v>
      </c>
      <c r="C268" s="60">
        <v>1</v>
      </c>
      <c r="D268" s="60">
        <v>1</v>
      </c>
      <c r="E268" t="s" s="30">
        <v>107</v>
      </c>
      <c r="F268" t="s" s="31">
        <v>4587</v>
      </c>
      <c r="G268" t="s" s="31">
        <v>4588</v>
      </c>
      <c r="H268" s="78"/>
      <c r="I268" t="s" s="30">
        <v>4580</v>
      </c>
      <c r="J268" t="s" s="30">
        <v>3458</v>
      </c>
      <c r="K268" t="s" s="30">
        <v>4589</v>
      </c>
      <c r="L268" t="s" s="30">
        <v>4590</v>
      </c>
      <c r="M268" s="32"/>
      <c r="N268" s="32"/>
      <c r="O268" t="s" s="30">
        <v>301</v>
      </c>
      <c r="P268" t="s" s="30">
        <v>4591</v>
      </c>
      <c r="Q268" s="32"/>
      <c r="R268" s="32"/>
      <c r="S268" s="79"/>
      <c r="T268" s="79"/>
      <c r="U268" t="s" s="30">
        <v>4592</v>
      </c>
      <c r="V268" s="32"/>
      <c r="W268" s="32"/>
      <c r="X268" s="39"/>
    </row>
    <row r="269" ht="28" customHeight="1">
      <c r="A269" t="s" s="20">
        <f>"E "&amp;B269</f>
        <v>4593</v>
      </c>
      <c r="B269" s="53">
        <v>266</v>
      </c>
      <c r="C269" s="58">
        <v>1</v>
      </c>
      <c r="D269" s="58">
        <v>0</v>
      </c>
      <c r="E269" t="s" s="34">
        <v>107</v>
      </c>
      <c r="F269" t="s" s="35">
        <v>4594</v>
      </c>
      <c r="G269" t="s" s="35">
        <v>4595</v>
      </c>
      <c r="H269" t="s" s="34"/>
      <c r="I269" t="s" s="34">
        <v>4230</v>
      </c>
      <c r="J269" t="s" s="34">
        <v>301</v>
      </c>
      <c r="K269" s="80"/>
      <c r="L269" s="81"/>
      <c r="M269" s="16"/>
      <c r="N269" t="s" s="34">
        <v>4596</v>
      </c>
      <c r="O269" s="16"/>
      <c r="P269" s="16"/>
      <c r="Q269" s="16"/>
      <c r="R269" s="16"/>
      <c r="S269" s="81"/>
      <c r="T269" s="81"/>
      <c r="U269" t="s" s="34">
        <v>4597</v>
      </c>
      <c r="V269" s="16"/>
      <c r="W269" s="16"/>
      <c r="X269" s="55"/>
    </row>
    <row r="270" ht="28" customHeight="1">
      <c r="A270" t="s" s="20">
        <f>"E "&amp;B270</f>
        <v>4598</v>
      </c>
      <c r="B270" s="51">
        <v>267</v>
      </c>
      <c r="C270" s="60">
        <v>1</v>
      </c>
      <c r="D270" s="60">
        <v>0</v>
      </c>
      <c r="E270" t="s" s="30">
        <v>107</v>
      </c>
      <c r="F270" t="s" s="31">
        <v>4594</v>
      </c>
      <c r="G270" t="s" s="31">
        <v>4595</v>
      </c>
      <c r="H270" t="s" s="30"/>
      <c r="I270" t="s" s="30">
        <v>4230</v>
      </c>
      <c r="J270" t="s" s="30">
        <v>301</v>
      </c>
      <c r="K270" s="78"/>
      <c r="L270" s="79"/>
      <c r="M270" s="32"/>
      <c r="N270" t="s" s="30">
        <v>4596</v>
      </c>
      <c r="O270" s="32"/>
      <c r="P270" s="32"/>
      <c r="Q270" s="32"/>
      <c r="R270" s="32"/>
      <c r="S270" s="32"/>
      <c r="T270" s="32"/>
      <c r="U270" t="s" s="30">
        <v>4599</v>
      </c>
      <c r="V270" s="32"/>
      <c r="W270" s="32"/>
      <c r="X270" s="39"/>
    </row>
    <row r="271" ht="38" customHeight="1">
      <c r="A271" t="s" s="20">
        <f>"E "&amp;B271</f>
        <v>4600</v>
      </c>
      <c r="B271" s="53">
        <v>268</v>
      </c>
      <c r="C271" s="58">
        <v>1</v>
      </c>
      <c r="D271" s="58">
        <v>0</v>
      </c>
      <c r="E271" t="s" s="34">
        <v>112</v>
      </c>
      <c r="F271" t="s" s="35">
        <v>114</v>
      </c>
      <c r="G271" t="s" s="35">
        <v>115</v>
      </c>
      <c r="H271" t="s" s="34"/>
      <c r="I271" t="s" s="34">
        <v>4601</v>
      </c>
      <c r="J271" t="s" s="34">
        <v>301</v>
      </c>
      <c r="K271" s="80"/>
      <c r="L271" s="81"/>
      <c r="M271" s="16"/>
      <c r="N271" t="s" s="34">
        <v>4602</v>
      </c>
      <c r="O271" s="16"/>
      <c r="P271" s="16"/>
      <c r="Q271" s="16"/>
      <c r="R271" s="16"/>
      <c r="S271" s="81"/>
      <c r="T271" s="81"/>
      <c r="U271" s="34"/>
      <c r="V271" s="16"/>
      <c r="W271" t="s" s="34">
        <v>4603</v>
      </c>
      <c r="X271" s="55"/>
    </row>
    <row r="272" ht="48" customHeight="1">
      <c r="A272" t="s" s="20">
        <f>"E "&amp;B272</f>
        <v>4604</v>
      </c>
      <c r="B272" s="51">
        <v>269</v>
      </c>
      <c r="C272" s="60">
        <v>1</v>
      </c>
      <c r="D272" s="60">
        <v>0</v>
      </c>
      <c r="E272" t="s" s="30">
        <v>107</v>
      </c>
      <c r="F272" t="s" s="31">
        <v>4605</v>
      </c>
      <c r="G272" s="31"/>
      <c r="H272" t="s" s="30"/>
      <c r="I272" t="s" s="30">
        <v>4302</v>
      </c>
      <c r="J272" t="s" s="30">
        <v>3533</v>
      </c>
      <c r="K272" t="s" s="30">
        <v>4606</v>
      </c>
      <c r="L272" t="s" s="30">
        <v>4607</v>
      </c>
      <c r="M272" s="32"/>
      <c r="N272" t="s" s="30">
        <v>4608</v>
      </c>
      <c r="O272" s="32"/>
      <c r="P272" s="32"/>
      <c r="Q272" s="32"/>
      <c r="R272" t="s" s="30">
        <v>4609</v>
      </c>
      <c r="S272" t="s" s="30">
        <v>4610</v>
      </c>
      <c r="T272" s="79"/>
      <c r="U272" t="s" s="30">
        <v>4611</v>
      </c>
      <c r="V272" s="32"/>
      <c r="W272" s="32"/>
      <c r="X272" s="39"/>
    </row>
    <row r="273" ht="28" customHeight="1">
      <c r="A273" t="s" s="20">
        <f>"E "&amp;B273</f>
        <v>4612</v>
      </c>
      <c r="B273" s="53">
        <v>270</v>
      </c>
      <c r="C273" s="58">
        <v>1</v>
      </c>
      <c r="D273" s="58">
        <v>0</v>
      </c>
      <c r="E273" t="s" s="34">
        <v>107</v>
      </c>
      <c r="F273" t="s" s="35">
        <v>4613</v>
      </c>
      <c r="G273" s="35"/>
      <c r="H273" s="80"/>
      <c r="I273" t="s" s="34">
        <v>4302</v>
      </c>
      <c r="J273" t="s" s="34">
        <v>301</v>
      </c>
      <c r="K273" t="s" s="34">
        <v>4614</v>
      </c>
      <c r="L273" t="s" s="34">
        <v>4615</v>
      </c>
      <c r="M273" s="16"/>
      <c r="N273" t="s" s="34">
        <v>4616</v>
      </c>
      <c r="O273" s="16"/>
      <c r="P273" s="16"/>
      <c r="Q273" s="16"/>
      <c r="R273" s="81"/>
      <c r="S273" s="16"/>
      <c r="T273" s="81"/>
      <c r="U273" s="34"/>
      <c r="V273" s="16"/>
      <c r="W273" s="16"/>
      <c r="X273" s="55"/>
    </row>
    <row r="274" ht="18" customHeight="1">
      <c r="A274" t="s" s="20">
        <f>"E "&amp;B274</f>
        <v>4617</v>
      </c>
      <c r="B274" s="51">
        <v>271</v>
      </c>
      <c r="C274" s="60">
        <v>0</v>
      </c>
      <c r="D274" s="60">
        <v>0</v>
      </c>
      <c r="E274" s="32"/>
      <c r="F274" t="s" s="31">
        <v>4618</v>
      </c>
      <c r="G274" t="s" s="31">
        <v>4618</v>
      </c>
      <c r="H274" t="s" s="30">
        <v>3678</v>
      </c>
      <c r="I274" s="32"/>
      <c r="J274" s="32"/>
      <c r="K274" s="32"/>
      <c r="L274" s="32"/>
      <c r="M274" s="32"/>
      <c r="N274" s="32"/>
      <c r="O274" s="32"/>
      <c r="P274" s="32"/>
      <c r="Q274" s="32"/>
      <c r="R274" s="79"/>
      <c r="S274" s="32"/>
      <c r="T274" s="79"/>
      <c r="U274" s="30"/>
      <c r="V274" s="32"/>
      <c r="W274" s="32"/>
      <c r="X274" s="39"/>
    </row>
    <row r="275" ht="358" customHeight="1">
      <c r="A275" t="s" s="20">
        <f>"E "&amp;B275</f>
        <v>4619</v>
      </c>
      <c r="B275" s="53">
        <v>272</v>
      </c>
      <c r="C275" s="58">
        <v>1</v>
      </c>
      <c r="D275" s="58">
        <v>1</v>
      </c>
      <c r="E275" t="s" s="34">
        <v>107</v>
      </c>
      <c r="F275" t="s" s="35">
        <v>4620</v>
      </c>
      <c r="G275" t="s" s="35">
        <v>4621</v>
      </c>
      <c r="H275" t="s" s="34">
        <v>4622</v>
      </c>
      <c r="I275" t="s" s="34">
        <v>4034</v>
      </c>
      <c r="J275" t="s" s="34">
        <v>4623</v>
      </c>
      <c r="K275" t="s" s="34">
        <v>4624</v>
      </c>
      <c r="L275" s="81"/>
      <c r="M275" s="16"/>
      <c r="N275" t="s" s="34">
        <v>4625</v>
      </c>
      <c r="O275" t="s" s="34">
        <v>4626</v>
      </c>
      <c r="P275" t="s" s="34">
        <v>4627</v>
      </c>
      <c r="Q275" t="s" s="34">
        <v>4628</v>
      </c>
      <c r="R275" s="16"/>
      <c r="S275" t="s" s="34">
        <v>4629</v>
      </c>
      <c r="T275" s="81"/>
      <c r="U275" t="s" s="34">
        <v>4630</v>
      </c>
      <c r="V275" s="16"/>
      <c r="W275" s="16"/>
      <c r="X275" s="55"/>
    </row>
    <row r="276" ht="98" customHeight="1">
      <c r="A276" t="s" s="20">
        <f>"E "&amp;B276</f>
        <v>4631</v>
      </c>
      <c r="B276" s="51">
        <v>273</v>
      </c>
      <c r="C276" s="60">
        <v>0</v>
      </c>
      <c r="D276" s="60">
        <v>0</v>
      </c>
      <c r="E276" s="78"/>
      <c r="F276" t="s" s="31">
        <v>4632</v>
      </c>
      <c r="G276" t="s" s="31">
        <v>4632</v>
      </c>
      <c r="H276" t="s" s="30">
        <v>4633</v>
      </c>
      <c r="I276" t="s" s="30">
        <v>4634</v>
      </c>
      <c r="J276" t="s" s="30">
        <v>4635</v>
      </c>
      <c r="K276" t="s" s="30">
        <v>4636</v>
      </c>
      <c r="L276" s="79"/>
      <c r="M276" s="32"/>
      <c r="N276" s="32"/>
      <c r="O276" t="s" s="30">
        <v>4637</v>
      </c>
      <c r="P276" t="s" s="30">
        <v>4638</v>
      </c>
      <c r="Q276" s="32"/>
      <c r="R276" s="32"/>
      <c r="S276" s="32"/>
      <c r="T276" s="32"/>
      <c r="U276" s="32"/>
      <c r="V276" s="32"/>
      <c r="W276" s="32"/>
      <c r="X276" s="39"/>
    </row>
    <row r="277" ht="58" customHeight="1">
      <c r="A277" t="s" s="20">
        <f>"E "&amp;B277</f>
        <v>4639</v>
      </c>
      <c r="B277" s="53">
        <v>274</v>
      </c>
      <c r="C277" s="58">
        <v>1</v>
      </c>
      <c r="D277" s="58">
        <v>1</v>
      </c>
      <c r="E277" t="s" s="34">
        <v>107</v>
      </c>
      <c r="F277" t="s" s="35">
        <v>119</v>
      </c>
      <c r="G277" s="35"/>
      <c r="H277" t="s" s="34">
        <v>2691</v>
      </c>
      <c r="I277" t="s" s="34">
        <v>4640</v>
      </c>
      <c r="J277" t="s" s="34">
        <v>2693</v>
      </c>
      <c r="K277" t="s" s="34">
        <v>4641</v>
      </c>
      <c r="L277" t="s" s="34">
        <v>4642</v>
      </c>
      <c r="M277" s="16"/>
      <c r="N277" s="16"/>
      <c r="O277" t="s" s="34">
        <v>4643</v>
      </c>
      <c r="P277" t="s" s="34">
        <v>4644</v>
      </c>
      <c r="Q277" t="s" s="34">
        <v>4645</v>
      </c>
      <c r="R277" s="16"/>
      <c r="S277" s="81"/>
      <c r="T277" s="81"/>
      <c r="U277" s="34"/>
      <c r="V277" s="16"/>
      <c r="W277" s="16"/>
      <c r="X277" s="55"/>
    </row>
    <row r="278" ht="48" customHeight="1">
      <c r="A278" t="s" s="20">
        <f>"E "&amp;B278</f>
        <v>4646</v>
      </c>
      <c r="B278" s="51">
        <v>275</v>
      </c>
      <c r="C278" s="60">
        <v>1</v>
      </c>
      <c r="D278" s="60">
        <v>0</v>
      </c>
      <c r="E278" t="s" s="30">
        <v>117</v>
      </c>
      <c r="F278" t="s" s="31">
        <v>119</v>
      </c>
      <c r="G278" t="s" s="31">
        <v>120</v>
      </c>
      <c r="H278" t="s" s="30"/>
      <c r="I278" t="s" s="30">
        <v>4353</v>
      </c>
      <c r="J278" t="s" s="30">
        <v>301</v>
      </c>
      <c r="K278" s="78"/>
      <c r="L278" s="79"/>
      <c r="M278" s="32"/>
      <c r="N278" t="s" s="30">
        <v>4647</v>
      </c>
      <c r="O278" s="32"/>
      <c r="P278" s="32"/>
      <c r="Q278" t="s" s="30">
        <v>4648</v>
      </c>
      <c r="R278" t="s" s="30">
        <v>4649</v>
      </c>
      <c r="S278" s="79"/>
      <c r="T278" s="79"/>
      <c r="U278" s="30"/>
      <c r="V278" s="32"/>
      <c r="W278" s="32"/>
      <c r="X278" s="39"/>
    </row>
    <row r="279" ht="48" customHeight="1">
      <c r="A279" t="s" s="20">
        <f>"E "&amp;B279</f>
        <v>4650</v>
      </c>
      <c r="B279" s="53">
        <v>276</v>
      </c>
      <c r="C279" s="58">
        <v>1</v>
      </c>
      <c r="D279" s="58">
        <v>0</v>
      </c>
      <c r="E279" t="s" s="34">
        <v>107</v>
      </c>
      <c r="F279" t="s" s="35">
        <v>4651</v>
      </c>
      <c r="G279" t="s" s="35">
        <v>4652</v>
      </c>
      <c r="H279" t="s" s="34">
        <v>4653</v>
      </c>
      <c r="I279" t="s" s="34">
        <v>4302</v>
      </c>
      <c r="J279" t="s" s="34">
        <v>4654</v>
      </c>
      <c r="K279" t="s" s="34">
        <v>4655</v>
      </c>
      <c r="L279" t="s" s="34">
        <v>4656</v>
      </c>
      <c r="M279" s="16"/>
      <c r="N279" t="s" s="34">
        <v>4657</v>
      </c>
      <c r="O279" t="s" s="34">
        <v>4658</v>
      </c>
      <c r="P279" t="s" s="34">
        <v>4659</v>
      </c>
      <c r="Q279" t="s" s="34">
        <v>4660</v>
      </c>
      <c r="R279" s="16"/>
      <c r="S279" t="s" s="34">
        <v>4661</v>
      </c>
      <c r="T279" t="s" s="34">
        <v>4662</v>
      </c>
      <c r="U279" t="s" s="34">
        <v>4597</v>
      </c>
      <c r="V279" s="16"/>
      <c r="W279" s="16"/>
      <c r="X279" s="55"/>
    </row>
    <row r="280" ht="148" customHeight="1">
      <c r="A280" t="s" s="20">
        <f>"E "&amp;B280</f>
        <v>4663</v>
      </c>
      <c r="B280" s="51">
        <v>277</v>
      </c>
      <c r="C280" s="60">
        <v>0</v>
      </c>
      <c r="D280" s="60">
        <v>0</v>
      </c>
      <c r="E280" s="32"/>
      <c r="F280" t="s" s="31">
        <v>4664</v>
      </c>
      <c r="G280" s="31"/>
      <c r="H280" t="s" s="30">
        <v>4665</v>
      </c>
      <c r="I280" t="s" s="30">
        <v>4666</v>
      </c>
      <c r="J280" t="s" s="30">
        <v>4667</v>
      </c>
      <c r="K280" t="s" s="30">
        <v>4668</v>
      </c>
      <c r="L280" s="79"/>
      <c r="M280" s="32"/>
      <c r="N280" t="s" s="30">
        <v>4669</v>
      </c>
      <c r="O280" t="s" s="30">
        <v>4670</v>
      </c>
      <c r="P280" t="s" s="30">
        <v>4671</v>
      </c>
      <c r="Q280" t="s" s="30">
        <v>4672</v>
      </c>
      <c r="R280" s="32"/>
      <c r="S280" t="s" s="30">
        <v>4673</v>
      </c>
      <c r="T280" s="79"/>
      <c r="U280" s="30"/>
      <c r="V280" s="32"/>
      <c r="W280" s="32"/>
      <c r="X280" s="39"/>
    </row>
    <row r="281" ht="28" customHeight="1">
      <c r="A281" t="s" s="20">
        <f>"E "&amp;B281</f>
        <v>4674</v>
      </c>
      <c r="B281" s="53">
        <v>278</v>
      </c>
      <c r="C281" s="58">
        <v>1</v>
      </c>
      <c r="D281" s="58">
        <v>0</v>
      </c>
      <c r="E281" t="s" s="34">
        <v>107</v>
      </c>
      <c r="F281" t="s" s="35">
        <v>4664</v>
      </c>
      <c r="G281" s="35"/>
      <c r="H281" s="80"/>
      <c r="I281" t="s" s="34">
        <v>4230</v>
      </c>
      <c r="J281" t="s" s="34">
        <v>301</v>
      </c>
      <c r="K281" t="s" s="34">
        <v>4675</v>
      </c>
      <c r="L281" t="s" s="34">
        <v>4676</v>
      </c>
      <c r="M281" s="16"/>
      <c r="N281" t="s" s="34">
        <v>4677</v>
      </c>
      <c r="O281" s="16"/>
      <c r="P281" s="16"/>
      <c r="Q281" s="16"/>
      <c r="R281" s="81"/>
      <c r="S281" s="16"/>
      <c r="T281" s="81"/>
      <c r="U281" t="s" s="34">
        <v>4678</v>
      </c>
      <c r="V281" s="16"/>
      <c r="W281" s="16"/>
      <c r="X281" s="55"/>
    </row>
    <row r="282" ht="48" customHeight="1">
      <c r="A282" t="s" s="20">
        <f>"E "&amp;B282</f>
        <v>4679</v>
      </c>
      <c r="B282" s="51">
        <v>279</v>
      </c>
      <c r="C282" s="60">
        <v>1</v>
      </c>
      <c r="D282" s="60">
        <v>0</v>
      </c>
      <c r="E282" t="s" s="30">
        <v>107</v>
      </c>
      <c r="F282" t="s" s="31">
        <v>4664</v>
      </c>
      <c r="G282" s="31"/>
      <c r="H282" s="78"/>
      <c r="I282" t="s" s="30">
        <v>4302</v>
      </c>
      <c r="J282" t="s" s="30">
        <v>4680</v>
      </c>
      <c r="K282" t="s" s="30">
        <v>4681</v>
      </c>
      <c r="L282" t="s" s="30">
        <v>4682</v>
      </c>
      <c r="M282" s="32"/>
      <c r="N282" t="s" s="30">
        <v>4683</v>
      </c>
      <c r="O282" s="32"/>
      <c r="P282" s="32"/>
      <c r="Q282" s="32"/>
      <c r="R282" s="32"/>
      <c r="S282" s="79"/>
      <c r="T282" s="79"/>
      <c r="U282" t="s" s="30">
        <v>4684</v>
      </c>
      <c r="V282" t="s" s="30">
        <v>4685</v>
      </c>
      <c r="W282" s="32"/>
      <c r="X282" s="39"/>
    </row>
    <row r="283" ht="38" customHeight="1">
      <c r="A283" t="s" s="20">
        <f>"E "&amp;B283</f>
        <v>4686</v>
      </c>
      <c r="B283" s="53">
        <v>280</v>
      </c>
      <c r="C283" s="58">
        <v>1</v>
      </c>
      <c r="D283" s="58">
        <v>0</v>
      </c>
      <c r="E283" t="s" s="34">
        <v>107</v>
      </c>
      <c r="F283" t="s" s="35">
        <v>4687</v>
      </c>
      <c r="G283" s="35"/>
      <c r="H283" t="s" s="34"/>
      <c r="I283" t="s" s="34">
        <v>4688</v>
      </c>
      <c r="J283" t="s" s="34">
        <v>301</v>
      </c>
      <c r="K283" t="s" s="34">
        <v>4689</v>
      </c>
      <c r="L283" t="s" s="34">
        <v>4690</v>
      </c>
      <c r="M283" s="16"/>
      <c r="N283" t="s" s="34">
        <v>4691</v>
      </c>
      <c r="O283" s="16"/>
      <c r="P283" s="16"/>
      <c r="Q283" s="16"/>
      <c r="R283" s="16"/>
      <c r="S283" t="s" s="34">
        <v>4692</v>
      </c>
      <c r="T283" s="81"/>
      <c r="U283" t="s" s="34">
        <v>4407</v>
      </c>
      <c r="V283" s="16"/>
      <c r="W283" s="16"/>
      <c r="X283" s="55"/>
    </row>
    <row r="284" ht="28" customHeight="1">
      <c r="A284" t="s" s="20">
        <f>"E "&amp;B284</f>
        <v>4693</v>
      </c>
      <c r="B284" s="51">
        <v>281</v>
      </c>
      <c r="C284" s="60">
        <v>1</v>
      </c>
      <c r="D284" s="60">
        <v>0</v>
      </c>
      <c r="E284" t="s" s="30">
        <v>107</v>
      </c>
      <c r="F284" t="s" s="31">
        <v>4687</v>
      </c>
      <c r="G284" s="31"/>
      <c r="H284" t="s" s="30"/>
      <c r="I284" t="s" s="30">
        <v>4302</v>
      </c>
      <c r="J284" t="s" s="30">
        <v>4694</v>
      </c>
      <c r="K284" t="s" s="30">
        <v>4695</v>
      </c>
      <c r="L284" t="s" s="30">
        <v>4696</v>
      </c>
      <c r="M284" s="32"/>
      <c r="N284" t="s" s="30">
        <v>4697</v>
      </c>
      <c r="O284" s="32"/>
      <c r="P284" s="32"/>
      <c r="Q284" s="32"/>
      <c r="R284" s="32"/>
      <c r="S284" s="79"/>
      <c r="T284" s="79"/>
      <c r="U284" t="s" s="30">
        <v>4698</v>
      </c>
      <c r="V284" s="32"/>
      <c r="W284" s="32"/>
      <c r="X284" s="39"/>
    </row>
    <row r="285" ht="78" customHeight="1">
      <c r="A285" t="s" s="20">
        <f>"E "&amp;B285</f>
        <v>4699</v>
      </c>
      <c r="B285" s="53">
        <v>282</v>
      </c>
      <c r="C285" s="58">
        <v>1</v>
      </c>
      <c r="D285" s="58">
        <v>0</v>
      </c>
      <c r="E285" t="s" s="34">
        <v>107</v>
      </c>
      <c r="F285" t="s" s="35">
        <v>4700</v>
      </c>
      <c r="G285" t="s" s="35">
        <v>4701</v>
      </c>
      <c r="H285" t="s" s="34"/>
      <c r="I285" t="s" s="34">
        <v>4302</v>
      </c>
      <c r="J285" t="s" s="34">
        <v>301</v>
      </c>
      <c r="K285" t="s" s="34">
        <v>4702</v>
      </c>
      <c r="L285" t="s" s="34">
        <v>4703</v>
      </c>
      <c r="M285" s="16"/>
      <c r="N285" t="s" s="34">
        <v>4704</v>
      </c>
      <c r="O285" t="s" s="34">
        <v>4705</v>
      </c>
      <c r="P285" s="16"/>
      <c r="Q285" t="s" s="34">
        <v>4706</v>
      </c>
      <c r="R285" t="s" s="34">
        <v>4707</v>
      </c>
      <c r="S285" t="s" s="34">
        <v>4708</v>
      </c>
      <c r="T285" s="81"/>
      <c r="U285" t="s" s="34">
        <v>4709</v>
      </c>
      <c r="V285" s="16"/>
      <c r="W285" s="16"/>
      <c r="X285" s="55"/>
    </row>
    <row r="286" ht="28" customHeight="1">
      <c r="A286" t="s" s="20">
        <f>"E "&amp;B286</f>
        <v>4710</v>
      </c>
      <c r="B286" s="51">
        <v>283</v>
      </c>
      <c r="C286" s="60">
        <v>1</v>
      </c>
      <c r="D286" s="60">
        <v>0</v>
      </c>
      <c r="E286" t="s" s="30">
        <v>107</v>
      </c>
      <c r="F286" t="s" s="31">
        <v>4711</v>
      </c>
      <c r="G286" s="31"/>
      <c r="H286" s="78"/>
      <c r="I286" t="s" s="30">
        <v>4302</v>
      </c>
      <c r="J286" t="s" s="30">
        <v>301</v>
      </c>
      <c r="K286" t="s" s="30">
        <v>4712</v>
      </c>
      <c r="L286" s="32"/>
      <c r="M286" s="32"/>
      <c r="N286" t="s" s="30">
        <v>4713</v>
      </c>
      <c r="O286" s="32"/>
      <c r="P286" s="32"/>
      <c r="Q286" s="32"/>
      <c r="R286" s="32"/>
      <c r="S286" s="79"/>
      <c r="T286" s="79"/>
      <c r="U286" t="s" s="30">
        <v>4714</v>
      </c>
      <c r="V286" s="32"/>
      <c r="W286" s="32"/>
      <c r="X286" s="39"/>
    </row>
    <row r="287" ht="28" customHeight="1">
      <c r="A287" t="s" s="20">
        <f>"E "&amp;B287</f>
        <v>4715</v>
      </c>
      <c r="B287" s="53">
        <v>284</v>
      </c>
      <c r="C287" s="58">
        <v>0</v>
      </c>
      <c r="D287" s="58">
        <v>0</v>
      </c>
      <c r="E287" s="16"/>
      <c r="F287" t="s" s="35">
        <v>4716</v>
      </c>
      <c r="G287" t="s" s="35">
        <v>4716</v>
      </c>
      <c r="H287" t="s" s="34">
        <v>4717</v>
      </c>
      <c r="I287" t="s" s="34">
        <v>4718</v>
      </c>
      <c r="J287" t="s" s="34">
        <v>507</v>
      </c>
      <c r="K287" t="s" s="34">
        <v>4719</v>
      </c>
      <c r="L287" s="81"/>
      <c r="M287" s="16"/>
      <c r="N287" s="16"/>
      <c r="O287" t="s" s="34">
        <v>4720</v>
      </c>
      <c r="P287" t="s" s="34">
        <v>4721</v>
      </c>
      <c r="Q287" s="16"/>
      <c r="R287" s="16"/>
      <c r="S287" s="16"/>
      <c r="T287" s="16"/>
      <c r="U287" s="16"/>
      <c r="V287" s="16"/>
      <c r="W287" s="16"/>
      <c r="X287" s="55"/>
    </row>
    <row r="288" ht="28" customHeight="1">
      <c r="A288" t="s" s="20">
        <f>"E "&amp;B288</f>
        <v>4722</v>
      </c>
      <c r="B288" s="51">
        <v>285</v>
      </c>
      <c r="C288" s="60">
        <v>1</v>
      </c>
      <c r="D288" s="60">
        <v>0</v>
      </c>
      <c r="E288" t="s" s="30">
        <v>107</v>
      </c>
      <c r="F288" t="s" s="31">
        <v>4723</v>
      </c>
      <c r="G288" s="31"/>
      <c r="H288" t="s" s="30"/>
      <c r="I288" t="s" s="30">
        <v>4302</v>
      </c>
      <c r="J288" t="s" s="30">
        <v>301</v>
      </c>
      <c r="K288" s="78"/>
      <c r="L288" s="79"/>
      <c r="M288" s="32"/>
      <c r="N288" t="s" s="30">
        <v>4724</v>
      </c>
      <c r="O288" s="32"/>
      <c r="P288" s="32"/>
      <c r="Q288" s="32"/>
      <c r="R288" s="32"/>
      <c r="S288" s="79"/>
      <c r="T288" s="79"/>
      <c r="U288" t="s" s="30">
        <v>4725</v>
      </c>
      <c r="V288" s="32"/>
      <c r="W288" s="32"/>
      <c r="X288" s="39"/>
    </row>
    <row r="289" ht="28" customHeight="1">
      <c r="A289" t="s" s="20">
        <f>"E "&amp;B289</f>
        <v>4726</v>
      </c>
      <c r="B289" s="53">
        <v>286</v>
      </c>
      <c r="C289" s="58">
        <v>0</v>
      </c>
      <c r="D289" s="58">
        <v>0</v>
      </c>
      <c r="E289" s="16"/>
      <c r="F289" t="s" s="35">
        <v>4727</v>
      </c>
      <c r="G289" t="s" s="35">
        <v>4728</v>
      </c>
      <c r="H289" t="s" s="34">
        <v>4158</v>
      </c>
      <c r="I289" t="s" s="34">
        <v>4729</v>
      </c>
      <c r="J289" t="s" s="34">
        <v>4730</v>
      </c>
      <c r="K289" s="16"/>
      <c r="L289" s="16"/>
      <c r="M289" s="16"/>
      <c r="N289" s="16"/>
      <c r="O289" t="s" s="34">
        <v>301</v>
      </c>
      <c r="P289" t="s" s="34">
        <v>4731</v>
      </c>
      <c r="Q289" t="s" s="34">
        <v>4732</v>
      </c>
      <c r="R289" s="16"/>
      <c r="S289" t="s" s="34">
        <v>4733</v>
      </c>
      <c r="T289" s="81"/>
      <c r="U289" s="34"/>
      <c r="V289" s="16"/>
      <c r="W289" s="16"/>
      <c r="X289" s="55"/>
    </row>
    <row r="290" ht="28" customHeight="1">
      <c r="A290" t="s" s="20">
        <f>"E "&amp;B290</f>
        <v>4734</v>
      </c>
      <c r="B290" s="51">
        <v>287</v>
      </c>
      <c r="C290" s="60">
        <v>1</v>
      </c>
      <c r="D290" s="60">
        <v>0</v>
      </c>
      <c r="E290" t="s" s="30">
        <v>107</v>
      </c>
      <c r="F290" t="s" s="31">
        <v>4735</v>
      </c>
      <c r="G290" s="31"/>
      <c r="H290" s="78"/>
      <c r="I290" t="s" s="30">
        <v>4302</v>
      </c>
      <c r="J290" t="s" s="30">
        <v>301</v>
      </c>
      <c r="K290" t="s" s="30">
        <v>4712</v>
      </c>
      <c r="L290" t="s" s="30">
        <v>4736</v>
      </c>
      <c r="M290" s="32"/>
      <c r="N290" t="s" s="30">
        <v>4737</v>
      </c>
      <c r="O290" s="32"/>
      <c r="P290" s="32"/>
      <c r="Q290" s="32"/>
      <c r="R290" s="32"/>
      <c r="S290" s="79"/>
      <c r="T290" s="79"/>
      <c r="U290" s="30"/>
      <c r="V290" s="32"/>
      <c r="W290" s="32"/>
      <c r="X290" s="39"/>
    </row>
    <row r="291" ht="48" customHeight="1">
      <c r="A291" t="s" s="20">
        <f>"E "&amp;B291</f>
        <v>4738</v>
      </c>
      <c r="B291" s="53">
        <v>288</v>
      </c>
      <c r="C291" s="58">
        <v>1</v>
      </c>
      <c r="D291" s="58">
        <v>0</v>
      </c>
      <c r="E291" t="s" s="34">
        <v>107</v>
      </c>
      <c r="F291" t="s" s="35">
        <v>4739</v>
      </c>
      <c r="G291" s="35"/>
      <c r="H291" s="80"/>
      <c r="I291" t="s" s="34">
        <v>4302</v>
      </c>
      <c r="J291" t="s" s="34">
        <v>4740</v>
      </c>
      <c r="K291" t="s" s="34">
        <v>4741</v>
      </c>
      <c r="L291" t="s" s="34">
        <v>4742</v>
      </c>
      <c r="M291" s="16"/>
      <c r="N291" t="s" s="34">
        <v>4743</v>
      </c>
      <c r="O291" s="16"/>
      <c r="P291" s="16"/>
      <c r="Q291" s="16"/>
      <c r="R291" s="16"/>
      <c r="S291" t="s" s="34">
        <v>4744</v>
      </c>
      <c r="T291" s="81"/>
      <c r="U291" t="s" s="34">
        <v>4597</v>
      </c>
      <c r="V291" s="16"/>
      <c r="W291" s="16"/>
      <c r="X291" s="55"/>
    </row>
    <row r="292" ht="38" customHeight="1">
      <c r="A292" t="s" s="20">
        <f>"E "&amp;B292</f>
        <v>4745</v>
      </c>
      <c r="B292" s="51">
        <v>289</v>
      </c>
      <c r="C292" s="60">
        <v>1</v>
      </c>
      <c r="D292" s="60">
        <v>0</v>
      </c>
      <c r="E292" t="s" s="30">
        <v>107</v>
      </c>
      <c r="F292" t="s" s="31">
        <v>4746</v>
      </c>
      <c r="G292" s="31"/>
      <c r="H292" t="s" s="30"/>
      <c r="I292" t="s" s="30">
        <v>4302</v>
      </c>
      <c r="J292" t="s" s="30">
        <v>3533</v>
      </c>
      <c r="K292" s="78"/>
      <c r="L292" s="79"/>
      <c r="M292" s="32"/>
      <c r="N292" t="s" s="30">
        <v>4747</v>
      </c>
      <c r="O292" s="32"/>
      <c r="P292" s="32"/>
      <c r="Q292" s="32"/>
      <c r="R292" s="79"/>
      <c r="S292" s="32"/>
      <c r="T292" t="s" s="30">
        <v>4748</v>
      </c>
      <c r="U292" t="s" s="30">
        <v>4749</v>
      </c>
      <c r="V292" t="s" s="30">
        <v>4750</v>
      </c>
      <c r="W292" s="32"/>
      <c r="X292" s="39"/>
    </row>
    <row r="293" ht="68" customHeight="1">
      <c r="A293" t="s" s="20">
        <f>"E "&amp;B293</f>
        <v>4751</v>
      </c>
      <c r="B293" s="53">
        <v>290</v>
      </c>
      <c r="C293" s="58">
        <v>1</v>
      </c>
      <c r="D293" s="58">
        <v>0</v>
      </c>
      <c r="E293" t="s" s="34">
        <v>107</v>
      </c>
      <c r="F293" t="s" s="35">
        <v>4752</v>
      </c>
      <c r="G293" s="35"/>
      <c r="H293" t="s" s="34">
        <v>4753</v>
      </c>
      <c r="I293" t="s" s="34">
        <v>4754</v>
      </c>
      <c r="J293" t="s" s="34">
        <v>4755</v>
      </c>
      <c r="K293" s="80"/>
      <c r="L293" t="s" s="34">
        <v>4756</v>
      </c>
      <c r="M293" s="16"/>
      <c r="N293" t="s" s="34">
        <v>4757</v>
      </c>
      <c r="O293" s="16"/>
      <c r="P293" s="16"/>
      <c r="Q293" s="16"/>
      <c r="R293" s="81"/>
      <c r="S293" s="16"/>
      <c r="T293" s="81"/>
      <c r="U293" s="34"/>
      <c r="V293" s="16"/>
      <c r="W293" s="16"/>
      <c r="X293" s="55"/>
    </row>
    <row r="294" ht="58" customHeight="1">
      <c r="A294" t="s" s="20">
        <f>"E "&amp;B294</f>
        <v>4758</v>
      </c>
      <c r="B294" s="51">
        <v>291</v>
      </c>
      <c r="C294" s="60">
        <v>1</v>
      </c>
      <c r="D294" s="60">
        <v>0</v>
      </c>
      <c r="E294" t="s" s="30">
        <v>107</v>
      </c>
      <c r="F294" t="s" s="31">
        <v>4759</v>
      </c>
      <c r="G294" s="31"/>
      <c r="H294" t="s" s="30">
        <v>4760</v>
      </c>
      <c r="I294" t="s" s="30">
        <v>301</v>
      </c>
      <c r="J294" t="s" s="30">
        <v>4761</v>
      </c>
      <c r="K294" t="s" s="30">
        <v>4762</v>
      </c>
      <c r="L294" s="79"/>
      <c r="M294" s="32"/>
      <c r="N294" t="s" s="30">
        <v>4763</v>
      </c>
      <c r="O294" s="32"/>
      <c r="P294" s="32"/>
      <c r="Q294" t="s" s="30">
        <v>4764</v>
      </c>
      <c r="R294" s="79"/>
      <c r="S294" s="32"/>
      <c r="T294" t="s" s="30">
        <v>4765</v>
      </c>
      <c r="U294" s="30"/>
      <c r="V294" s="32"/>
      <c r="W294" s="32"/>
      <c r="X294" s="39"/>
    </row>
    <row r="295" ht="48" customHeight="1">
      <c r="A295" t="s" s="20">
        <f>"E "&amp;B295</f>
        <v>4766</v>
      </c>
      <c r="B295" s="53">
        <v>292</v>
      </c>
      <c r="C295" s="58">
        <v>1</v>
      </c>
      <c r="D295" s="58">
        <v>1</v>
      </c>
      <c r="E295" t="s" s="34">
        <v>107</v>
      </c>
      <c r="F295" t="s" s="35">
        <v>4767</v>
      </c>
      <c r="G295" s="35"/>
      <c r="H295" t="s" s="34">
        <v>4768</v>
      </c>
      <c r="I295" t="s" s="34">
        <v>4769</v>
      </c>
      <c r="J295" t="s" s="34">
        <v>4770</v>
      </c>
      <c r="K295" t="s" s="34">
        <v>4771</v>
      </c>
      <c r="L295" t="s" s="34">
        <v>4772</v>
      </c>
      <c r="M295" s="16"/>
      <c r="N295" t="s" s="34">
        <v>4773</v>
      </c>
      <c r="O295" s="16"/>
      <c r="P295" s="16"/>
      <c r="Q295" s="16"/>
      <c r="R295" s="16"/>
      <c r="S295" s="81"/>
      <c r="T295" s="81"/>
      <c r="U295" s="34"/>
      <c r="V295" t="s" s="34">
        <v>4774</v>
      </c>
      <c r="W295" s="16"/>
      <c r="X295" s="55"/>
    </row>
    <row r="296" ht="168" customHeight="1">
      <c r="A296" t="s" s="20">
        <f>"E "&amp;B296</f>
        <v>4775</v>
      </c>
      <c r="B296" s="51">
        <v>293</v>
      </c>
      <c r="C296" s="60">
        <v>1</v>
      </c>
      <c r="D296" s="60">
        <v>1</v>
      </c>
      <c r="E296" t="s" s="30">
        <v>107</v>
      </c>
      <c r="F296" t="s" s="31">
        <v>4776</v>
      </c>
      <c r="G296" s="31"/>
      <c r="H296" t="s" s="30">
        <v>4777</v>
      </c>
      <c r="I296" t="s" s="30">
        <v>4769</v>
      </c>
      <c r="J296" t="s" s="30">
        <v>4770</v>
      </c>
      <c r="K296" t="s" s="30">
        <v>4778</v>
      </c>
      <c r="L296" s="79"/>
      <c r="M296" s="32"/>
      <c r="N296" t="s" s="30">
        <v>4779</v>
      </c>
      <c r="O296" t="s" s="30">
        <v>4780</v>
      </c>
      <c r="P296" t="s" s="30">
        <v>4781</v>
      </c>
      <c r="Q296" t="s" s="30">
        <v>4782</v>
      </c>
      <c r="R296" s="79"/>
      <c r="S296" s="32"/>
      <c r="T296" t="s" s="30">
        <v>4783</v>
      </c>
      <c r="U296" t="s" s="30">
        <v>4784</v>
      </c>
      <c r="V296" t="s" s="30">
        <v>4785</v>
      </c>
      <c r="W296" s="32"/>
      <c r="X296" s="39"/>
    </row>
    <row r="297" ht="58" customHeight="1">
      <c r="A297" t="s" s="20">
        <f>"E "&amp;B297</f>
        <v>4786</v>
      </c>
      <c r="B297" s="53">
        <v>294</v>
      </c>
      <c r="C297" s="58">
        <v>1</v>
      </c>
      <c r="D297" s="58">
        <v>1</v>
      </c>
      <c r="E297" t="s" s="34">
        <v>107</v>
      </c>
      <c r="F297" t="s" s="35">
        <v>4787</v>
      </c>
      <c r="G297" s="35"/>
      <c r="H297" t="s" s="34">
        <v>4788</v>
      </c>
      <c r="I297" t="s" s="34">
        <v>4789</v>
      </c>
      <c r="J297" t="s" s="34">
        <v>3458</v>
      </c>
      <c r="K297" t="s" s="34">
        <v>4790</v>
      </c>
      <c r="L297" s="81"/>
      <c r="M297" s="16"/>
      <c r="N297" s="16"/>
      <c r="O297" t="s" s="34">
        <v>301</v>
      </c>
      <c r="P297" s="16"/>
      <c r="Q297" t="s" s="34">
        <v>4791</v>
      </c>
      <c r="R297" s="16"/>
      <c r="S297" t="s" s="34">
        <v>4792</v>
      </c>
      <c r="T297" s="81"/>
      <c r="U297" t="s" s="34">
        <v>4793</v>
      </c>
      <c r="V297" t="s" s="34">
        <v>4794</v>
      </c>
      <c r="W297" s="16"/>
      <c r="X297" s="55"/>
    </row>
    <row r="298" ht="98" customHeight="1">
      <c r="A298" t="s" s="20">
        <f>"E "&amp;B298</f>
        <v>4795</v>
      </c>
      <c r="B298" s="51">
        <v>295</v>
      </c>
      <c r="C298" s="60">
        <v>0</v>
      </c>
      <c r="D298" s="60">
        <v>0</v>
      </c>
      <c r="E298" s="78"/>
      <c r="F298" t="s" s="31">
        <v>4796</v>
      </c>
      <c r="G298" t="s" s="31">
        <v>4796</v>
      </c>
      <c r="H298" t="s" s="30">
        <v>4797</v>
      </c>
      <c r="I298" t="s" s="30">
        <v>4798</v>
      </c>
      <c r="J298" t="s" s="30">
        <v>4799</v>
      </c>
      <c r="K298" s="32"/>
      <c r="L298" t="s" s="30">
        <v>4800</v>
      </c>
      <c r="M298" t="s" s="30">
        <v>4801</v>
      </c>
      <c r="N298" s="32"/>
      <c r="O298" t="s" s="30">
        <v>4802</v>
      </c>
      <c r="P298" t="s" s="30">
        <v>4803</v>
      </c>
      <c r="Q298" t="s" s="30">
        <v>4804</v>
      </c>
      <c r="R298" s="32"/>
      <c r="S298" s="32"/>
      <c r="T298" s="32"/>
      <c r="U298" s="32"/>
      <c r="V298" s="32"/>
      <c r="W298" s="32"/>
      <c r="X298" s="39"/>
    </row>
    <row r="299" ht="38" customHeight="1">
      <c r="A299" t="s" s="20">
        <f>"E "&amp;B299</f>
        <v>4805</v>
      </c>
      <c r="B299" s="53">
        <v>296</v>
      </c>
      <c r="C299" s="58">
        <v>0</v>
      </c>
      <c r="D299" s="58">
        <v>0</v>
      </c>
      <c r="E299" s="16"/>
      <c r="F299" t="s" s="35">
        <v>4806</v>
      </c>
      <c r="G299" s="35"/>
      <c r="H299" t="s" s="34">
        <v>4807</v>
      </c>
      <c r="I299" t="s" s="34">
        <v>4808</v>
      </c>
      <c r="J299" t="s" s="34">
        <v>3458</v>
      </c>
      <c r="K299" s="80"/>
      <c r="L299" s="81"/>
      <c r="M299" s="16"/>
      <c r="N299" t="s" s="34">
        <v>4809</v>
      </c>
      <c r="O299" s="16"/>
      <c r="P299" s="16"/>
      <c r="Q299" s="16"/>
      <c r="R299" s="16"/>
      <c r="S299" s="81"/>
      <c r="T299" s="81"/>
      <c r="U299" t="s" s="34">
        <v>4810</v>
      </c>
      <c r="V299" t="s" s="34">
        <v>4811</v>
      </c>
      <c r="W299" s="16"/>
      <c r="X299" s="55"/>
    </row>
    <row r="300" ht="28" customHeight="1">
      <c r="A300" t="s" s="20">
        <f>"E "&amp;B300</f>
        <v>4812</v>
      </c>
      <c r="B300" s="51">
        <v>297</v>
      </c>
      <c r="C300" s="60">
        <v>0</v>
      </c>
      <c r="D300" s="60">
        <v>0</v>
      </c>
      <c r="E300" s="78"/>
      <c r="F300" t="s" s="31">
        <v>4813</v>
      </c>
      <c r="G300" t="s" s="31">
        <v>4814</v>
      </c>
      <c r="H300" t="s" s="30">
        <v>4815</v>
      </c>
      <c r="I300" t="s" s="30">
        <v>4816</v>
      </c>
      <c r="J300" t="s" s="30">
        <v>4817</v>
      </c>
      <c r="K300" s="78"/>
      <c r="L300" t="s" s="30">
        <v>4818</v>
      </c>
      <c r="M300" s="32"/>
      <c r="N300" s="32"/>
      <c r="O300" t="s" s="30">
        <v>4819</v>
      </c>
      <c r="P300" t="s" s="30">
        <v>4820</v>
      </c>
      <c r="Q300" s="32"/>
      <c r="R300" s="32"/>
      <c r="S300" s="32"/>
      <c r="T300" s="32"/>
      <c r="U300" s="32"/>
      <c r="V300" s="32"/>
      <c r="W300" s="32"/>
      <c r="X300" s="39"/>
    </row>
    <row r="301" ht="48" customHeight="1">
      <c r="A301" t="s" s="20">
        <f>"E "&amp;B301</f>
        <v>4821</v>
      </c>
      <c r="B301" s="53">
        <v>298</v>
      </c>
      <c r="C301" s="58">
        <v>1</v>
      </c>
      <c r="D301" s="58">
        <v>0</v>
      </c>
      <c r="E301" t="s" s="34">
        <v>107</v>
      </c>
      <c r="F301" t="s" s="35">
        <v>4822</v>
      </c>
      <c r="G301" s="35"/>
      <c r="H301" t="s" s="34">
        <v>4823</v>
      </c>
      <c r="I301" t="s" s="34">
        <v>4824</v>
      </c>
      <c r="J301" t="s" s="34">
        <v>3533</v>
      </c>
      <c r="K301" t="s" s="34">
        <v>4825</v>
      </c>
      <c r="L301" t="s" s="34">
        <v>4826</v>
      </c>
      <c r="M301" s="16"/>
      <c r="N301" t="s" s="34">
        <v>4827</v>
      </c>
      <c r="O301" s="16"/>
      <c r="P301" s="16"/>
      <c r="Q301" t="s" s="34">
        <v>4828</v>
      </c>
      <c r="R301" s="16"/>
      <c r="S301" t="s" s="34">
        <v>4829</v>
      </c>
      <c r="T301" s="81"/>
      <c r="U301" t="s" s="34">
        <v>4830</v>
      </c>
      <c r="V301" s="16"/>
      <c r="W301" s="16"/>
      <c r="X301" s="55"/>
    </row>
    <row r="302" ht="38" customHeight="1">
      <c r="A302" t="s" s="20">
        <f>"E "&amp;B302</f>
        <v>4831</v>
      </c>
      <c r="B302" s="51">
        <v>299</v>
      </c>
      <c r="C302" s="60">
        <v>1</v>
      </c>
      <c r="D302" s="60">
        <v>1</v>
      </c>
      <c r="E302" t="s" s="30">
        <v>107</v>
      </c>
      <c r="F302" t="s" s="31">
        <v>4832</v>
      </c>
      <c r="G302" s="31"/>
      <c r="H302" t="s" s="30">
        <v>4833</v>
      </c>
      <c r="I302" t="s" s="30">
        <v>4834</v>
      </c>
      <c r="J302" s="78"/>
      <c r="K302" s="78"/>
      <c r="L302" s="79"/>
      <c r="M302" s="32"/>
      <c r="N302" t="s" s="30">
        <v>4835</v>
      </c>
      <c r="O302" s="32"/>
      <c r="P302" s="32"/>
      <c r="Q302" s="32"/>
      <c r="R302" s="32"/>
      <c r="S302" t="s" s="30">
        <v>4836</v>
      </c>
      <c r="T302" s="79"/>
      <c r="U302" t="s" s="30">
        <v>4837</v>
      </c>
      <c r="V302" t="s" s="30">
        <v>4838</v>
      </c>
      <c r="W302" s="32"/>
      <c r="X302" s="39"/>
    </row>
    <row r="303" ht="28" customHeight="1">
      <c r="A303" t="s" s="20">
        <f>"E "&amp;B303</f>
        <v>4839</v>
      </c>
      <c r="B303" s="53">
        <v>300</v>
      </c>
      <c r="C303" s="58">
        <v>0</v>
      </c>
      <c r="D303" s="58">
        <v>0</v>
      </c>
      <c r="E303" s="16"/>
      <c r="F303" t="s" s="35">
        <v>4840</v>
      </c>
      <c r="G303" t="s" s="35">
        <v>4841</v>
      </c>
      <c r="H303" s="80"/>
      <c r="I303" t="s" s="34">
        <v>4842</v>
      </c>
      <c r="J303" t="s" s="34">
        <v>4667</v>
      </c>
      <c r="K303" s="16"/>
      <c r="L303" s="81"/>
      <c r="M303" s="16"/>
      <c r="N303" s="16"/>
      <c r="O303" t="s" s="34">
        <v>4843</v>
      </c>
      <c r="P303" t="s" s="34">
        <v>4844</v>
      </c>
      <c r="Q303" t="s" s="34">
        <v>4845</v>
      </c>
      <c r="R303" s="16"/>
      <c r="S303" s="81"/>
      <c r="T303" s="16"/>
      <c r="U303" s="34"/>
      <c r="V303" s="16"/>
      <c r="W303" s="16"/>
      <c r="X303" s="55"/>
    </row>
    <row r="304" ht="68" customHeight="1">
      <c r="A304" t="s" s="20">
        <f>"E "&amp;B304</f>
        <v>4846</v>
      </c>
      <c r="B304" s="51">
        <v>301</v>
      </c>
      <c r="C304" s="60">
        <v>1</v>
      </c>
      <c r="D304" s="60">
        <v>0</v>
      </c>
      <c r="E304" t="s" s="30">
        <v>107</v>
      </c>
      <c r="F304" t="s" s="31">
        <v>4847</v>
      </c>
      <c r="G304" s="31"/>
      <c r="H304" s="78"/>
      <c r="I304" t="s" s="30">
        <v>4848</v>
      </c>
      <c r="J304" s="78"/>
      <c r="K304" t="s" s="30">
        <v>4849</v>
      </c>
      <c r="L304" s="79"/>
      <c r="M304" s="32"/>
      <c r="N304" t="s" s="30">
        <v>4850</v>
      </c>
      <c r="O304" s="32"/>
      <c r="P304" s="32"/>
      <c r="Q304" s="32"/>
      <c r="R304" s="32"/>
      <c r="S304" s="79"/>
      <c r="T304" t="s" s="30">
        <v>4851</v>
      </c>
      <c r="U304" s="30"/>
      <c r="V304" s="32"/>
      <c r="W304" s="32"/>
      <c r="X304" s="39"/>
    </row>
    <row r="305" ht="38" customHeight="1">
      <c r="A305" t="s" s="20">
        <f>"E "&amp;B305</f>
        <v>4852</v>
      </c>
      <c r="B305" s="53">
        <v>302</v>
      </c>
      <c r="C305" s="58">
        <v>1</v>
      </c>
      <c r="D305" s="58">
        <v>1</v>
      </c>
      <c r="E305" t="s" s="34">
        <v>107</v>
      </c>
      <c r="F305" t="s" s="35">
        <v>4853</v>
      </c>
      <c r="G305" s="35"/>
      <c r="H305" t="s" s="34">
        <v>4854</v>
      </c>
      <c r="I305" t="s" s="34">
        <v>4545</v>
      </c>
      <c r="J305" t="s" s="34">
        <v>4855</v>
      </c>
      <c r="K305" s="80"/>
      <c r="L305" s="81"/>
      <c r="M305" s="16"/>
      <c r="N305" t="s" s="34">
        <v>4856</v>
      </c>
      <c r="O305" s="16"/>
      <c r="P305" s="16"/>
      <c r="Q305" s="16"/>
      <c r="R305" s="16"/>
      <c r="S305" t="s" s="34">
        <v>4857</v>
      </c>
      <c r="T305" s="81"/>
      <c r="U305" s="34"/>
      <c r="V305" s="16"/>
      <c r="W305" s="16"/>
      <c r="X305" s="55"/>
    </row>
    <row r="306" ht="38" customHeight="1">
      <c r="A306" t="s" s="20">
        <f>"E "&amp;B306</f>
        <v>4858</v>
      </c>
      <c r="B306" s="51">
        <v>303</v>
      </c>
      <c r="C306" s="60">
        <v>1</v>
      </c>
      <c r="D306" s="60">
        <v>1</v>
      </c>
      <c r="E306" t="s" s="30">
        <v>107</v>
      </c>
      <c r="F306" t="s" s="31">
        <v>4859</v>
      </c>
      <c r="G306" s="31"/>
      <c r="H306" t="s" s="30">
        <v>4860</v>
      </c>
      <c r="I306" t="s" s="30">
        <v>4545</v>
      </c>
      <c r="J306" s="78"/>
      <c r="K306" t="s" s="30">
        <v>4861</v>
      </c>
      <c r="L306" t="s" s="30">
        <v>4862</v>
      </c>
      <c r="M306" s="32"/>
      <c r="N306" t="s" s="30">
        <v>4863</v>
      </c>
      <c r="O306" s="32"/>
      <c r="P306" s="32"/>
      <c r="Q306" s="32"/>
      <c r="R306" s="32"/>
      <c r="S306" t="s" s="30">
        <v>4864</v>
      </c>
      <c r="T306" s="79"/>
      <c r="U306" t="s" s="30">
        <v>4865</v>
      </c>
      <c r="V306" s="32"/>
      <c r="W306" s="32"/>
      <c r="X306" s="39"/>
    </row>
    <row r="307" ht="228" customHeight="1">
      <c r="A307" t="s" s="20">
        <f>"E "&amp;B307</f>
        <v>4866</v>
      </c>
      <c r="B307" s="53">
        <v>304</v>
      </c>
      <c r="C307" s="58">
        <v>1</v>
      </c>
      <c r="D307" s="58">
        <v>1</v>
      </c>
      <c r="E307" t="s" s="34">
        <v>107</v>
      </c>
      <c r="F307" t="s" s="35">
        <v>4867</v>
      </c>
      <c r="G307" t="s" s="35">
        <v>4868</v>
      </c>
      <c r="H307" t="s" s="34">
        <v>4869</v>
      </c>
      <c r="I307" t="s" s="34">
        <v>4287</v>
      </c>
      <c r="J307" t="s" s="34">
        <v>3458</v>
      </c>
      <c r="K307" t="s" s="34">
        <v>4870</v>
      </c>
      <c r="L307" s="81"/>
      <c r="M307" s="16"/>
      <c r="N307" t="s" s="34">
        <v>4871</v>
      </c>
      <c r="O307" t="s" s="34">
        <v>4872</v>
      </c>
      <c r="P307" t="s" s="34">
        <v>4873</v>
      </c>
      <c r="Q307" t="s" s="34">
        <v>4874</v>
      </c>
      <c r="R307" s="16"/>
      <c r="S307" t="s" s="34">
        <v>4875</v>
      </c>
      <c r="T307" t="s" s="34">
        <v>4876</v>
      </c>
      <c r="U307" t="s" s="34">
        <v>4877</v>
      </c>
      <c r="V307" t="s" s="34">
        <v>4878</v>
      </c>
      <c r="W307" s="16"/>
      <c r="X307" s="55"/>
    </row>
    <row r="308" ht="68" customHeight="1">
      <c r="A308" t="s" s="20">
        <f>"E "&amp;B308</f>
        <v>4879</v>
      </c>
      <c r="B308" s="51">
        <v>305</v>
      </c>
      <c r="C308" s="60">
        <v>1</v>
      </c>
      <c r="D308" s="60">
        <v>0</v>
      </c>
      <c r="E308" t="s" s="30">
        <v>107</v>
      </c>
      <c r="F308" t="s" s="31">
        <v>4880</v>
      </c>
      <c r="G308" t="s" s="31">
        <v>110</v>
      </c>
      <c r="H308" t="s" s="30">
        <v>4881</v>
      </c>
      <c r="I308" t="s" s="30">
        <v>301</v>
      </c>
      <c r="J308" t="s" s="30">
        <v>4635</v>
      </c>
      <c r="K308" t="s" s="30">
        <v>4882</v>
      </c>
      <c r="L308" s="79"/>
      <c r="M308" s="32"/>
      <c r="N308" s="32"/>
      <c r="O308" t="s" s="30">
        <v>4883</v>
      </c>
      <c r="P308" t="s" s="30">
        <v>4884</v>
      </c>
      <c r="Q308" t="s" s="30">
        <v>4885</v>
      </c>
      <c r="R308" s="32"/>
      <c r="S308" s="79"/>
      <c r="T308" s="79"/>
      <c r="U308" s="30"/>
      <c r="V308" s="32"/>
      <c r="W308" s="32"/>
      <c r="X308" s="39"/>
    </row>
    <row r="309" ht="48" customHeight="1">
      <c r="A309" t="s" s="20">
        <f>"E "&amp;B309</f>
        <v>4886</v>
      </c>
      <c r="B309" s="53">
        <v>306</v>
      </c>
      <c r="C309" s="58">
        <v>0</v>
      </c>
      <c r="D309" s="58">
        <v>0</v>
      </c>
      <c r="E309" s="80"/>
      <c r="F309" t="s" s="35">
        <v>4887</v>
      </c>
      <c r="G309" t="s" s="35">
        <v>4888</v>
      </c>
      <c r="H309" t="s" s="34">
        <v>4889</v>
      </c>
      <c r="I309" t="s" s="34">
        <v>4890</v>
      </c>
      <c r="J309" t="s" s="34">
        <v>4891</v>
      </c>
      <c r="K309" t="s" s="34">
        <v>4892</v>
      </c>
      <c r="L309" t="s" s="34">
        <v>4893</v>
      </c>
      <c r="M309" s="16"/>
      <c r="N309" s="16"/>
      <c r="O309" s="16"/>
      <c r="P309" s="16"/>
      <c r="Q309" t="s" s="34">
        <v>4894</v>
      </c>
      <c r="R309" s="16"/>
      <c r="S309" s="16"/>
      <c r="T309" s="16"/>
      <c r="U309" s="16"/>
      <c r="V309" s="16"/>
      <c r="W309" s="16"/>
      <c r="X309" s="55"/>
    </row>
    <row r="310" ht="58" customHeight="1">
      <c r="A310" t="s" s="20">
        <f>"E "&amp;B310</f>
        <v>4895</v>
      </c>
      <c r="B310" s="51">
        <v>307</v>
      </c>
      <c r="C310" s="60">
        <v>0</v>
      </c>
      <c r="D310" s="60">
        <v>0</v>
      </c>
      <c r="E310" s="78"/>
      <c r="F310" t="s" s="31">
        <v>124</v>
      </c>
      <c r="G310" t="s" s="31">
        <v>124</v>
      </c>
      <c r="H310" t="s" s="30">
        <v>4896</v>
      </c>
      <c r="I310" s="78"/>
      <c r="J310" s="78"/>
      <c r="K310" s="78"/>
      <c r="L310" s="79"/>
      <c r="M310" s="32"/>
      <c r="N310" s="32"/>
      <c r="O310" s="32"/>
      <c r="P310" t="s" s="30">
        <v>4897</v>
      </c>
      <c r="Q310" t="s" s="30">
        <v>4898</v>
      </c>
      <c r="R310" s="32"/>
      <c r="S310" s="32"/>
      <c r="T310" s="32"/>
      <c r="U310" s="32"/>
      <c r="V310" s="32"/>
      <c r="W310" s="32"/>
      <c r="X310" s="39"/>
    </row>
    <row r="311" ht="208" customHeight="1">
      <c r="A311" t="s" s="20">
        <f>"E "&amp;B311</f>
        <v>4899</v>
      </c>
      <c r="B311" s="53">
        <v>308</v>
      </c>
      <c r="C311" s="58">
        <v>1</v>
      </c>
      <c r="D311" s="58">
        <v>0</v>
      </c>
      <c r="E311" t="s" s="34">
        <v>125</v>
      </c>
      <c r="F311" t="s" s="35">
        <v>127</v>
      </c>
      <c r="G311" s="35"/>
      <c r="H311" t="s" s="34"/>
      <c r="I311" t="s" s="34">
        <v>4900</v>
      </c>
      <c r="J311" t="s" s="34">
        <v>4901</v>
      </c>
      <c r="K311" t="s" s="34">
        <v>4902</v>
      </c>
      <c r="L311" t="s" s="34">
        <v>4903</v>
      </c>
      <c r="M311" s="16"/>
      <c r="N311" t="s" s="34">
        <v>4904</v>
      </c>
      <c r="O311" t="s" s="34">
        <v>4905</v>
      </c>
      <c r="P311" t="s" s="34">
        <v>4906</v>
      </c>
      <c r="Q311" t="s" s="34">
        <v>4907</v>
      </c>
      <c r="R311" s="16"/>
      <c r="S311" s="81"/>
      <c r="T311" t="s" s="34">
        <v>4908</v>
      </c>
      <c r="U311" s="34"/>
      <c r="V311" s="16"/>
      <c r="W311" s="16"/>
      <c r="X311" s="55"/>
    </row>
    <row r="312" ht="38" customHeight="1">
      <c r="A312" t="s" s="20">
        <f>"E "&amp;B312</f>
        <v>4909</v>
      </c>
      <c r="B312" s="51">
        <v>309</v>
      </c>
      <c r="C312" s="60">
        <v>0</v>
      </c>
      <c r="D312" s="60">
        <v>0</v>
      </c>
      <c r="E312" s="78"/>
      <c r="F312" t="s" s="31">
        <v>4910</v>
      </c>
      <c r="G312" t="s" s="31">
        <v>4910</v>
      </c>
      <c r="H312" t="s" s="30">
        <v>4911</v>
      </c>
      <c r="I312" t="s" s="30">
        <v>4912</v>
      </c>
      <c r="J312" t="s" s="30">
        <v>3458</v>
      </c>
      <c r="K312" t="s" s="30">
        <v>4913</v>
      </c>
      <c r="L312" s="32"/>
      <c r="M312" s="32"/>
      <c r="N312" t="s" s="30">
        <v>4914</v>
      </c>
      <c r="O312" s="32"/>
      <c r="P312" s="32"/>
      <c r="Q312" s="32"/>
      <c r="R312" s="32"/>
      <c r="S312" s="32"/>
      <c r="T312" s="32"/>
      <c r="U312" s="32"/>
      <c r="V312" s="32"/>
      <c r="W312" s="32"/>
      <c r="X312" s="39"/>
    </row>
    <row r="313" ht="28" customHeight="1">
      <c r="A313" t="s" s="20">
        <f>"E "&amp;B313</f>
        <v>4915</v>
      </c>
      <c r="B313" s="53">
        <v>310</v>
      </c>
      <c r="C313" s="58">
        <v>0</v>
      </c>
      <c r="D313" s="58">
        <v>0</v>
      </c>
      <c r="E313" s="16"/>
      <c r="F313" t="s" s="35">
        <v>133</v>
      </c>
      <c r="G313" t="s" s="35">
        <v>134</v>
      </c>
      <c r="H313" t="s" s="34">
        <v>4916</v>
      </c>
      <c r="I313" s="16"/>
      <c r="J313" s="16"/>
      <c r="K313" s="80"/>
      <c r="L313" s="81"/>
      <c r="M313" s="16"/>
      <c r="N313" s="16"/>
      <c r="O313" s="16"/>
      <c r="P313" s="16"/>
      <c r="Q313" s="16"/>
      <c r="R313" s="16"/>
      <c r="S313" s="81"/>
      <c r="T313" s="16"/>
      <c r="U313" s="34"/>
      <c r="V313" s="16"/>
      <c r="W313" s="16"/>
      <c r="X313" s="55"/>
    </row>
    <row r="314" ht="758" customHeight="1">
      <c r="A314" t="s" s="20">
        <f>"E "&amp;B314</f>
        <v>4917</v>
      </c>
      <c r="B314" s="51">
        <v>311</v>
      </c>
      <c r="C314" s="60">
        <v>1</v>
      </c>
      <c r="D314" s="60">
        <v>0</v>
      </c>
      <c r="E314" t="s" s="30">
        <v>301</v>
      </c>
      <c r="F314" t="s" s="31">
        <v>133</v>
      </c>
      <c r="G314" t="s" s="31">
        <v>4918</v>
      </c>
      <c r="H314" t="s" s="30">
        <v>4919</v>
      </c>
      <c r="I314" t="s" s="30">
        <v>4920</v>
      </c>
      <c r="J314" t="s" s="30">
        <v>4501</v>
      </c>
      <c r="K314" s="78"/>
      <c r="L314" s="79"/>
      <c r="M314" s="32"/>
      <c r="N314" s="32"/>
      <c r="O314" t="s" s="30">
        <v>4921</v>
      </c>
      <c r="P314" t="s" s="30">
        <v>4922</v>
      </c>
      <c r="Q314" t="s" s="30">
        <v>4923</v>
      </c>
      <c r="R314" s="32"/>
      <c r="S314" s="79"/>
      <c r="T314" s="32"/>
      <c r="U314" s="30"/>
      <c r="V314" s="32"/>
      <c r="W314" s="32"/>
      <c r="X314" s="39"/>
    </row>
    <row r="315" ht="28" customHeight="1">
      <c r="A315" t="s" s="20">
        <f>"E "&amp;B315</f>
        <v>4924</v>
      </c>
      <c r="B315" s="53">
        <v>312</v>
      </c>
      <c r="C315" s="58">
        <v>1</v>
      </c>
      <c r="D315" s="58">
        <v>0</v>
      </c>
      <c r="E315" t="s" s="34">
        <v>131</v>
      </c>
      <c r="F315" t="s" s="35">
        <v>133</v>
      </c>
      <c r="G315" t="s" s="35">
        <v>4925</v>
      </c>
      <c r="H315" s="16"/>
      <c r="I315" t="s" s="34">
        <v>4926</v>
      </c>
      <c r="J315" t="s" s="34">
        <v>301</v>
      </c>
      <c r="K315" s="80"/>
      <c r="L315" s="81"/>
      <c r="M315" s="16"/>
      <c r="N315" t="s" s="34">
        <v>4927</v>
      </c>
      <c r="O315" s="16"/>
      <c r="P315" s="16"/>
      <c r="Q315" s="16"/>
      <c r="R315" s="16"/>
      <c r="S315" s="81"/>
      <c r="T315" s="81"/>
      <c r="U315" s="34"/>
      <c r="V315" s="16"/>
      <c r="W315" s="16"/>
      <c r="X315" s="55"/>
    </row>
    <row r="316" ht="28" customHeight="1">
      <c r="A316" t="s" s="20">
        <f>"E "&amp;B316</f>
        <v>4928</v>
      </c>
      <c r="B316" s="51">
        <v>313</v>
      </c>
      <c r="C316" s="60">
        <v>0</v>
      </c>
      <c r="D316" s="60">
        <v>0</v>
      </c>
      <c r="E316" s="78"/>
      <c r="F316" t="s" s="31">
        <v>4929</v>
      </c>
      <c r="G316" t="s" s="31">
        <v>4929</v>
      </c>
      <c r="H316" t="s" s="30">
        <v>4930</v>
      </c>
      <c r="I316" t="s" s="30">
        <v>4931</v>
      </c>
      <c r="J316" t="s" s="30">
        <v>4932</v>
      </c>
      <c r="K316" s="78"/>
      <c r="L316" t="s" s="30">
        <v>4933</v>
      </c>
      <c r="M316" s="32"/>
      <c r="N316" t="s" s="30">
        <v>4934</v>
      </c>
      <c r="O316" t="s" s="30">
        <v>4935</v>
      </c>
      <c r="P316" t="s" s="30">
        <v>4936</v>
      </c>
      <c r="Q316" t="s" s="30">
        <v>4937</v>
      </c>
      <c r="R316" s="32"/>
      <c r="S316" s="32"/>
      <c r="T316" s="32"/>
      <c r="U316" s="32"/>
      <c r="V316" s="32"/>
      <c r="W316" s="32"/>
      <c r="X316" s="39"/>
    </row>
    <row r="317" ht="88" customHeight="1">
      <c r="A317" t="s" s="20">
        <f>"E "&amp;B317</f>
        <v>4938</v>
      </c>
      <c r="B317" s="53">
        <v>314</v>
      </c>
      <c r="C317" s="58">
        <v>1</v>
      </c>
      <c r="D317" s="58">
        <v>0</v>
      </c>
      <c r="E317" t="s" s="34">
        <v>4939</v>
      </c>
      <c r="F317" t="s" s="35">
        <v>4940</v>
      </c>
      <c r="G317" s="35"/>
      <c r="H317" t="s" s="34"/>
      <c r="I317" t="s" s="34">
        <v>4941</v>
      </c>
      <c r="J317" t="s" s="34">
        <v>301</v>
      </c>
      <c r="K317" s="80"/>
      <c r="L317" s="81"/>
      <c r="M317" s="16"/>
      <c r="N317" t="s" s="34">
        <v>4942</v>
      </c>
      <c r="O317" s="16"/>
      <c r="P317" s="16"/>
      <c r="Q317" t="s" s="34">
        <v>4943</v>
      </c>
      <c r="R317" s="16"/>
      <c r="S317" s="81"/>
      <c r="T317" t="s" s="34">
        <v>4944</v>
      </c>
      <c r="U317" s="34"/>
      <c r="V317" s="16"/>
      <c r="W317" t="s" s="34">
        <v>4945</v>
      </c>
      <c r="X317" s="55"/>
    </row>
    <row r="318" ht="68" customHeight="1">
      <c r="A318" t="s" s="20">
        <f>"E "&amp;B318</f>
        <v>4946</v>
      </c>
      <c r="B318" s="51">
        <v>315</v>
      </c>
      <c r="C318" s="60">
        <v>1</v>
      </c>
      <c r="D318" s="60">
        <v>0</v>
      </c>
      <c r="E318" t="s" s="30">
        <v>4939</v>
      </c>
      <c r="F318" t="s" s="31">
        <v>4940</v>
      </c>
      <c r="G318" s="31"/>
      <c r="H318" t="s" s="30"/>
      <c r="I318" t="s" s="30">
        <v>4947</v>
      </c>
      <c r="J318" t="s" s="30">
        <v>301</v>
      </c>
      <c r="K318" s="78"/>
      <c r="L318" s="79"/>
      <c r="M318" s="32"/>
      <c r="N318" t="s" s="30">
        <v>4948</v>
      </c>
      <c r="O318" s="32"/>
      <c r="P318" s="32"/>
      <c r="Q318" s="32"/>
      <c r="R318" s="79"/>
      <c r="S318" s="32"/>
      <c r="T318" s="79"/>
      <c r="U318" s="30"/>
      <c r="V318" s="32"/>
      <c r="W318" t="s" s="30">
        <v>4949</v>
      </c>
      <c r="X318" s="39"/>
    </row>
    <row r="319" ht="198" customHeight="1">
      <c r="A319" t="s" s="20">
        <f>"E "&amp;B319</f>
        <v>4950</v>
      </c>
      <c r="B319" s="53">
        <v>316</v>
      </c>
      <c r="C319" s="58">
        <v>1</v>
      </c>
      <c r="D319" s="58">
        <v>0</v>
      </c>
      <c r="E319" t="s" s="34">
        <v>143</v>
      </c>
      <c r="F319" t="s" s="35">
        <v>145</v>
      </c>
      <c r="G319" s="35"/>
      <c r="H319" t="s" s="34"/>
      <c r="I319" t="s" s="34">
        <v>4951</v>
      </c>
      <c r="J319" t="s" s="34">
        <v>3533</v>
      </c>
      <c r="K319" s="80"/>
      <c r="L319" t="s" s="34">
        <v>4952</v>
      </c>
      <c r="M319" t="s" s="34">
        <v>4953</v>
      </c>
      <c r="N319" t="s" s="34">
        <v>4954</v>
      </c>
      <c r="O319" t="s" s="34">
        <v>4955</v>
      </c>
      <c r="P319" t="s" s="34">
        <v>4956</v>
      </c>
      <c r="Q319" t="s" s="34">
        <v>4957</v>
      </c>
      <c r="R319" t="s" s="34">
        <v>4958</v>
      </c>
      <c r="S319" s="81"/>
      <c r="T319" s="81"/>
      <c r="U319" s="34"/>
      <c r="V319" t="s" s="34">
        <v>4959</v>
      </c>
      <c r="W319" t="s" s="34">
        <v>4960</v>
      </c>
      <c r="X319" s="55"/>
    </row>
    <row r="320" ht="68" customHeight="1">
      <c r="A320" t="s" s="20">
        <f>"E "&amp;B320</f>
        <v>4961</v>
      </c>
      <c r="B320" s="51">
        <v>317</v>
      </c>
      <c r="C320" s="60">
        <v>1</v>
      </c>
      <c r="D320" s="60">
        <v>0</v>
      </c>
      <c r="E320" t="s" s="30">
        <v>143</v>
      </c>
      <c r="F320" t="s" s="31">
        <v>4962</v>
      </c>
      <c r="G320" s="31"/>
      <c r="H320" t="s" s="30">
        <v>4823</v>
      </c>
      <c r="I320" t="s" s="30">
        <v>4963</v>
      </c>
      <c r="J320" t="s" s="30">
        <v>3533</v>
      </c>
      <c r="K320" s="78"/>
      <c r="L320" t="s" s="30">
        <v>4964</v>
      </c>
      <c r="M320" s="32"/>
      <c r="N320" t="s" s="30">
        <v>4965</v>
      </c>
      <c r="O320" s="32"/>
      <c r="P320" s="32"/>
      <c r="Q320" t="s" s="30">
        <v>4966</v>
      </c>
      <c r="R320" t="s" s="30">
        <v>4967</v>
      </c>
      <c r="S320" s="79"/>
      <c r="T320" t="s" s="30">
        <v>4968</v>
      </c>
      <c r="U320" s="30"/>
      <c r="V320" s="32"/>
      <c r="W320" s="32"/>
      <c r="X320" s="39"/>
    </row>
    <row r="321" ht="58" customHeight="1">
      <c r="A321" t="s" s="20">
        <f>"E "&amp;B321</f>
        <v>4969</v>
      </c>
      <c r="B321" s="53">
        <v>318</v>
      </c>
      <c r="C321" s="58">
        <v>1</v>
      </c>
      <c r="D321" s="58">
        <v>0</v>
      </c>
      <c r="E321" t="s" s="34">
        <v>143</v>
      </c>
      <c r="F321" t="s" s="35">
        <v>4970</v>
      </c>
      <c r="G321" s="35"/>
      <c r="H321" t="s" s="34">
        <v>4971</v>
      </c>
      <c r="I321" t="s" s="34">
        <v>4972</v>
      </c>
      <c r="J321" t="s" s="34">
        <v>301</v>
      </c>
      <c r="K321" s="80"/>
      <c r="L321" s="81"/>
      <c r="M321" t="s" s="34">
        <v>4973</v>
      </c>
      <c r="N321" t="s" s="34">
        <v>4974</v>
      </c>
      <c r="O321" s="16"/>
      <c r="P321" s="16"/>
      <c r="Q321" s="16"/>
      <c r="R321" s="16"/>
      <c r="S321" s="81"/>
      <c r="T321" s="81"/>
      <c r="U321" s="34"/>
      <c r="V321" s="16"/>
      <c r="W321" s="16"/>
      <c r="X321" s="55"/>
    </row>
    <row r="322" ht="38" customHeight="1">
      <c r="A322" t="s" s="20">
        <f>"E "&amp;B322</f>
        <v>4975</v>
      </c>
      <c r="B322" s="51">
        <v>319</v>
      </c>
      <c r="C322" s="60">
        <v>1</v>
      </c>
      <c r="D322" s="60">
        <v>0</v>
      </c>
      <c r="E322" t="s" s="30">
        <v>143</v>
      </c>
      <c r="F322" t="s" s="31">
        <v>4970</v>
      </c>
      <c r="G322" s="31"/>
      <c r="H322" t="s" s="30">
        <v>4976</v>
      </c>
      <c r="I322" t="s" s="30">
        <v>4977</v>
      </c>
      <c r="J322" t="s" s="30">
        <v>301</v>
      </c>
      <c r="K322" s="78"/>
      <c r="L322" s="79"/>
      <c r="M322" s="32"/>
      <c r="N322" t="s" s="30">
        <v>4978</v>
      </c>
      <c r="O322" s="32"/>
      <c r="P322" s="32"/>
      <c r="Q322" s="32"/>
      <c r="R322" t="s" s="30">
        <v>4979</v>
      </c>
      <c r="S322" t="s" s="30">
        <v>4980</v>
      </c>
      <c r="T322" s="79"/>
      <c r="U322" s="30"/>
      <c r="V322" s="32"/>
      <c r="W322" s="32"/>
      <c r="X322" s="39"/>
    </row>
    <row r="323" ht="38" customHeight="1">
      <c r="A323" t="s" s="20">
        <f>"E "&amp;B323</f>
        <v>4981</v>
      </c>
      <c r="B323" s="53">
        <v>320</v>
      </c>
      <c r="C323" s="58">
        <v>0</v>
      </c>
      <c r="D323" s="58">
        <v>0</v>
      </c>
      <c r="E323" s="80"/>
      <c r="F323" t="s" s="35">
        <v>150</v>
      </c>
      <c r="G323" t="s" s="35">
        <v>4982</v>
      </c>
      <c r="H323" t="s" s="34">
        <v>4983</v>
      </c>
      <c r="I323" t="s" s="34">
        <v>4984</v>
      </c>
      <c r="J323" t="s" s="34">
        <v>2693</v>
      </c>
      <c r="K323" s="80"/>
      <c r="L323" s="81"/>
      <c r="M323" s="16"/>
      <c r="N323" s="16"/>
      <c r="O323" t="s" s="34">
        <v>301</v>
      </c>
      <c r="P323" t="s" s="34">
        <v>4985</v>
      </c>
      <c r="Q323" s="16"/>
      <c r="R323" s="16"/>
      <c r="S323" s="16"/>
      <c r="T323" s="16"/>
      <c r="U323" s="16"/>
      <c r="V323" s="16"/>
      <c r="W323" s="16"/>
      <c r="X323" s="55"/>
    </row>
    <row r="324" ht="48" customHeight="1">
      <c r="A324" t="s" s="20">
        <f>"E "&amp;B324</f>
        <v>4986</v>
      </c>
      <c r="B324" s="51">
        <v>321</v>
      </c>
      <c r="C324" s="60">
        <v>1</v>
      </c>
      <c r="D324" s="60">
        <v>0</v>
      </c>
      <c r="E324" t="s" s="30">
        <v>4939</v>
      </c>
      <c r="F324" t="s" s="31">
        <v>4987</v>
      </c>
      <c r="G324" s="31"/>
      <c r="H324" t="s" s="30"/>
      <c r="I324" t="s" s="30">
        <v>4941</v>
      </c>
      <c r="J324" t="s" s="30">
        <v>301</v>
      </c>
      <c r="K324" s="78"/>
      <c r="L324" s="79"/>
      <c r="M324" s="32"/>
      <c r="N324" t="s" s="30">
        <v>4988</v>
      </c>
      <c r="O324" t="s" s="30">
        <v>4989</v>
      </c>
      <c r="P324" t="s" s="30">
        <v>4990</v>
      </c>
      <c r="Q324" t="s" s="30">
        <v>4991</v>
      </c>
      <c r="R324" s="79"/>
      <c r="S324" s="32"/>
      <c r="T324" s="79"/>
      <c r="U324" s="30"/>
      <c r="V324" s="32"/>
      <c r="W324" t="s" s="30">
        <v>4992</v>
      </c>
      <c r="X324" s="39"/>
    </row>
    <row r="325" ht="18" customHeight="1">
      <c r="A325" t="s" s="20">
        <f>"E "&amp;B325</f>
        <v>4993</v>
      </c>
      <c r="B325" s="53">
        <v>322</v>
      </c>
      <c r="C325" s="58">
        <v>0</v>
      </c>
      <c r="D325" s="58">
        <v>0</v>
      </c>
      <c r="E325" s="80"/>
      <c r="F325" t="s" s="35">
        <v>4994</v>
      </c>
      <c r="G325" t="s" s="35">
        <v>4994</v>
      </c>
      <c r="H325" t="s" s="34">
        <v>4995</v>
      </c>
      <c r="I325" t="s" s="34">
        <v>4996</v>
      </c>
      <c r="J325" t="s" s="34">
        <v>4932</v>
      </c>
      <c r="K325" s="80"/>
      <c r="L325" s="81"/>
      <c r="M325" s="16"/>
      <c r="N325" s="16"/>
      <c r="O325" t="s" s="34">
        <v>4997</v>
      </c>
      <c r="P325" t="s" s="34">
        <v>4998</v>
      </c>
      <c r="Q325" s="16"/>
      <c r="R325" s="16"/>
      <c r="S325" s="16"/>
      <c r="T325" s="16"/>
      <c r="U325" s="16"/>
      <c r="V325" s="16"/>
      <c r="W325" s="16"/>
      <c r="X325" s="55"/>
    </row>
    <row r="326" ht="58" customHeight="1">
      <c r="A326" t="s" s="20">
        <f>"E "&amp;B326</f>
        <v>4999</v>
      </c>
      <c r="B326" s="51">
        <v>323</v>
      </c>
      <c r="C326" s="60">
        <v>1</v>
      </c>
      <c r="D326" s="60">
        <v>0</v>
      </c>
      <c r="E326" t="s" s="30">
        <v>4939</v>
      </c>
      <c r="F326" t="s" s="31">
        <v>5000</v>
      </c>
      <c r="G326" s="31"/>
      <c r="H326" t="s" s="30"/>
      <c r="I326" t="s" s="30">
        <v>5001</v>
      </c>
      <c r="J326" t="s" s="30">
        <v>5002</v>
      </c>
      <c r="K326" s="78"/>
      <c r="L326" s="79"/>
      <c r="M326" s="32"/>
      <c r="N326" t="s" s="30">
        <v>5003</v>
      </c>
      <c r="O326" s="32"/>
      <c r="P326" s="32"/>
      <c r="Q326" s="32"/>
      <c r="R326" s="79"/>
      <c r="S326" s="32"/>
      <c r="T326" s="79"/>
      <c r="U326" s="30"/>
      <c r="V326" s="32"/>
      <c r="W326" t="s" s="30">
        <v>5004</v>
      </c>
      <c r="X326" s="39"/>
    </row>
    <row r="327" ht="28" customHeight="1">
      <c r="A327" t="s" s="20">
        <f>"E "&amp;B327</f>
        <v>5005</v>
      </c>
      <c r="B327" s="53">
        <v>324</v>
      </c>
      <c r="C327" s="58">
        <v>1</v>
      </c>
      <c r="D327" s="58">
        <v>0</v>
      </c>
      <c r="E327" t="s" s="34">
        <v>4939</v>
      </c>
      <c r="F327" t="s" s="35">
        <v>5000</v>
      </c>
      <c r="G327" s="35"/>
      <c r="H327" t="s" s="34"/>
      <c r="I327" t="s" s="34">
        <v>5001</v>
      </c>
      <c r="J327" t="s" s="34">
        <v>5002</v>
      </c>
      <c r="K327" s="80"/>
      <c r="L327" s="81"/>
      <c r="M327" s="16"/>
      <c r="N327" s="16"/>
      <c r="O327" t="s" s="34">
        <v>301</v>
      </c>
      <c r="P327" s="16"/>
      <c r="Q327" s="16"/>
      <c r="R327" s="81"/>
      <c r="S327" s="16"/>
      <c r="T327" s="81"/>
      <c r="U327" s="34"/>
      <c r="V327" s="16"/>
      <c r="W327" t="s" s="34">
        <v>5006</v>
      </c>
      <c r="X327" s="55"/>
    </row>
    <row r="328" ht="58" customHeight="1">
      <c r="A328" t="s" s="20">
        <f>"E "&amp;B328</f>
        <v>5007</v>
      </c>
      <c r="B328" s="51">
        <v>325</v>
      </c>
      <c r="C328" s="60">
        <v>1</v>
      </c>
      <c r="D328" s="60">
        <v>0</v>
      </c>
      <c r="E328" t="s" s="30">
        <v>131</v>
      </c>
      <c r="F328" t="s" s="31">
        <v>5008</v>
      </c>
      <c r="G328" t="s" s="31">
        <v>5009</v>
      </c>
      <c r="H328" t="s" s="30"/>
      <c r="I328" t="s" s="30">
        <v>5010</v>
      </c>
      <c r="J328" t="s" s="30">
        <v>301</v>
      </c>
      <c r="K328" s="78"/>
      <c r="L328" s="79"/>
      <c r="M328" s="32"/>
      <c r="N328" t="s" s="30">
        <v>5011</v>
      </c>
      <c r="O328" t="s" s="30">
        <v>5012</v>
      </c>
      <c r="P328" t="s" s="30">
        <v>5013</v>
      </c>
      <c r="Q328" t="s" s="30">
        <v>5014</v>
      </c>
      <c r="R328" s="32"/>
      <c r="S328" s="79"/>
      <c r="T328" t="s" s="30">
        <v>5015</v>
      </c>
      <c r="U328" s="30"/>
      <c r="V328" s="32"/>
      <c r="W328" s="32"/>
      <c r="X328" s="39"/>
    </row>
    <row r="329" ht="88" customHeight="1">
      <c r="A329" t="s" s="20">
        <f>"E "&amp;B329</f>
        <v>5016</v>
      </c>
      <c r="B329" s="53">
        <v>326</v>
      </c>
      <c r="C329" s="58">
        <v>1</v>
      </c>
      <c r="D329" s="58">
        <v>0</v>
      </c>
      <c r="E329" t="s" s="34">
        <v>160</v>
      </c>
      <c r="F329" t="s" s="35">
        <v>162</v>
      </c>
      <c r="G329" s="35"/>
      <c r="H329" t="s" s="34">
        <v>5017</v>
      </c>
      <c r="I329" t="s" s="34">
        <v>5018</v>
      </c>
      <c r="J329" t="s" s="34">
        <v>4501</v>
      </c>
      <c r="K329" s="80"/>
      <c r="L329" s="81"/>
      <c r="M329" s="16"/>
      <c r="N329" t="s" s="34">
        <v>5019</v>
      </c>
      <c r="O329" s="16"/>
      <c r="P329" s="16"/>
      <c r="Q329" t="s" s="34">
        <v>5020</v>
      </c>
      <c r="R329" t="s" s="34">
        <v>5021</v>
      </c>
      <c r="S329" t="s" s="34">
        <v>5022</v>
      </c>
      <c r="T329" s="81"/>
      <c r="U329" s="34"/>
      <c r="V329" t="s" s="34">
        <v>5023</v>
      </c>
      <c r="W329" s="16"/>
      <c r="X329" s="55"/>
    </row>
    <row r="330" ht="18" customHeight="1">
      <c r="A330" t="s" s="20">
        <f>"E "&amp;B330</f>
        <v>5024</v>
      </c>
      <c r="B330" s="51">
        <v>327</v>
      </c>
      <c r="C330" s="60">
        <v>1</v>
      </c>
      <c r="D330" s="60">
        <v>0</v>
      </c>
      <c r="E330" t="s" s="30">
        <v>166</v>
      </c>
      <c r="F330" t="s" s="31">
        <v>168</v>
      </c>
      <c r="G330" t="s" s="31">
        <v>168</v>
      </c>
      <c r="H330" s="78"/>
      <c r="I330" t="s" s="30">
        <v>5025</v>
      </c>
      <c r="J330" t="s" s="30">
        <v>301</v>
      </c>
      <c r="K330" s="78"/>
      <c r="L330" t="s" s="30">
        <v>5026</v>
      </c>
      <c r="M330" t="s" s="30">
        <v>5027</v>
      </c>
      <c r="N330" s="32"/>
      <c r="O330" t="s" s="30">
        <v>301</v>
      </c>
      <c r="P330" s="32"/>
      <c r="Q330" s="32"/>
      <c r="R330" t="s" s="30">
        <v>5028</v>
      </c>
      <c r="S330" s="79"/>
      <c r="T330" s="79"/>
      <c r="U330" s="30"/>
      <c r="V330" t="s" s="30">
        <v>5029</v>
      </c>
      <c r="W330" s="32"/>
      <c r="X330" s="39"/>
    </row>
    <row r="331" ht="138" customHeight="1">
      <c r="A331" t="s" s="20">
        <f>"E "&amp;B331</f>
        <v>5030</v>
      </c>
      <c r="B331" s="53">
        <v>328</v>
      </c>
      <c r="C331" s="58">
        <v>1</v>
      </c>
      <c r="D331" s="58">
        <v>0</v>
      </c>
      <c r="E331" t="s" s="34">
        <v>170</v>
      </c>
      <c r="F331" t="s" s="35">
        <v>5031</v>
      </c>
      <c r="G331" t="s" s="35">
        <v>5032</v>
      </c>
      <c r="H331" s="16"/>
      <c r="I331" t="s" s="34">
        <v>5033</v>
      </c>
      <c r="J331" t="s" s="34">
        <v>4932</v>
      </c>
      <c r="K331" s="80"/>
      <c r="L331" t="s" s="34">
        <v>5034</v>
      </c>
      <c r="M331" s="16"/>
      <c r="N331" s="16"/>
      <c r="O331" t="s" s="34">
        <v>5035</v>
      </c>
      <c r="P331" t="s" s="34">
        <v>5036</v>
      </c>
      <c r="Q331" t="s" s="34">
        <v>5037</v>
      </c>
      <c r="R331" s="16"/>
      <c r="S331" s="81"/>
      <c r="T331" s="16"/>
      <c r="U331" s="34"/>
      <c r="V331" s="16"/>
      <c r="W331" s="16"/>
      <c r="X331" s="55"/>
    </row>
    <row r="332" ht="48" customHeight="1">
      <c r="A332" t="s" s="20">
        <f>"E "&amp;B332</f>
        <v>5038</v>
      </c>
      <c r="B332" s="51">
        <v>329</v>
      </c>
      <c r="C332" s="60">
        <v>1</v>
      </c>
      <c r="D332" s="60">
        <v>0</v>
      </c>
      <c r="E332" t="s" s="30">
        <v>131</v>
      </c>
      <c r="F332" t="s" s="31">
        <v>5039</v>
      </c>
      <c r="G332" t="s" s="31">
        <v>5040</v>
      </c>
      <c r="H332" t="s" s="30"/>
      <c r="I332" t="s" s="30">
        <v>5041</v>
      </c>
      <c r="J332" t="s" s="30">
        <v>301</v>
      </c>
      <c r="K332" s="78"/>
      <c r="L332" s="79"/>
      <c r="M332" s="32"/>
      <c r="N332" t="s" s="30">
        <v>5042</v>
      </c>
      <c r="O332" s="32"/>
      <c r="P332" s="32"/>
      <c r="Q332" s="32"/>
      <c r="R332" s="32"/>
      <c r="S332" s="79"/>
      <c r="T332" s="79"/>
      <c r="U332" s="30"/>
      <c r="V332" s="32"/>
      <c r="W332" t="s" s="30">
        <v>5043</v>
      </c>
      <c r="X332" s="39"/>
    </row>
    <row r="333" ht="38" customHeight="1">
      <c r="A333" t="s" s="20">
        <f>"E "&amp;B333</f>
        <v>5044</v>
      </c>
      <c r="B333" s="53">
        <v>330</v>
      </c>
      <c r="C333" s="58">
        <v>0</v>
      </c>
      <c r="D333" s="58">
        <v>0</v>
      </c>
      <c r="E333" s="80"/>
      <c r="F333" t="s" s="35">
        <v>5045</v>
      </c>
      <c r="G333" t="s" s="35">
        <v>5046</v>
      </c>
      <c r="H333" t="s" s="34">
        <v>5047</v>
      </c>
      <c r="I333" t="s" s="34">
        <v>5048</v>
      </c>
      <c r="J333" t="s" s="34">
        <v>456</v>
      </c>
      <c r="K333" s="80"/>
      <c r="L333" t="s" s="34">
        <v>5049</v>
      </c>
      <c r="M333" s="16"/>
      <c r="N333" s="16"/>
      <c r="O333" s="16"/>
      <c r="P333" s="16"/>
      <c r="Q333" s="16"/>
      <c r="R333" s="16"/>
      <c r="S333" s="16"/>
      <c r="T333" s="16"/>
      <c r="U333" s="16"/>
      <c r="V333" s="16"/>
      <c r="W333" s="16"/>
      <c r="X333" s="55"/>
    </row>
    <row r="334" ht="38" customHeight="1">
      <c r="A334" t="s" s="20">
        <f>"E "&amp;B334</f>
        <v>5050</v>
      </c>
      <c r="B334" s="51">
        <v>331</v>
      </c>
      <c r="C334" s="60">
        <v>0</v>
      </c>
      <c r="D334" s="60">
        <v>0</v>
      </c>
      <c r="E334" s="78"/>
      <c r="F334" t="s" s="31">
        <v>5051</v>
      </c>
      <c r="G334" t="s" s="31">
        <v>5052</v>
      </c>
      <c r="H334" t="s" s="30">
        <v>5053</v>
      </c>
      <c r="I334" t="s" s="30">
        <v>5054</v>
      </c>
      <c r="J334" t="s" s="30">
        <v>301</v>
      </c>
      <c r="K334" s="78"/>
      <c r="L334" t="s" s="30">
        <v>5055</v>
      </c>
      <c r="M334" s="32"/>
      <c r="N334" s="32"/>
      <c r="O334" t="s" s="30">
        <v>5056</v>
      </c>
      <c r="P334" t="s" s="30">
        <v>5057</v>
      </c>
      <c r="Q334" t="s" s="30">
        <v>5058</v>
      </c>
      <c r="R334" s="32"/>
      <c r="S334" s="32"/>
      <c r="T334" s="32"/>
      <c r="U334" s="32"/>
      <c r="V334" s="32"/>
      <c r="W334" s="32"/>
      <c r="X334" s="39"/>
    </row>
    <row r="335" ht="68" customHeight="1">
      <c r="A335" t="s" s="20">
        <f>"E "&amp;B335</f>
        <v>5059</v>
      </c>
      <c r="B335" s="53">
        <v>332</v>
      </c>
      <c r="C335" s="58">
        <v>1</v>
      </c>
      <c r="D335" s="58">
        <v>0</v>
      </c>
      <c r="E335" t="s" s="34">
        <v>160</v>
      </c>
      <c r="F335" t="s" s="35">
        <v>5060</v>
      </c>
      <c r="G335" s="35"/>
      <c r="H335" t="s" s="34">
        <v>5061</v>
      </c>
      <c r="I335" t="s" s="34">
        <v>5018</v>
      </c>
      <c r="J335" t="s" s="34">
        <v>301</v>
      </c>
      <c r="K335" s="80"/>
      <c r="L335" s="81"/>
      <c r="M335" s="16"/>
      <c r="N335" t="s" s="34">
        <v>5062</v>
      </c>
      <c r="O335" s="16"/>
      <c r="P335" s="16"/>
      <c r="Q335" t="s" s="34">
        <v>5063</v>
      </c>
      <c r="R335" t="s" s="34">
        <v>5064</v>
      </c>
      <c r="S335" s="81"/>
      <c r="T335" s="81"/>
      <c r="U335" s="34"/>
      <c r="V335" s="16"/>
      <c r="W335" s="16"/>
      <c r="X335" s="55"/>
    </row>
    <row r="336" ht="58" customHeight="1">
      <c r="A336" t="s" s="20">
        <f>"E "&amp;B336</f>
        <v>5065</v>
      </c>
      <c r="B336" s="51">
        <v>333</v>
      </c>
      <c r="C336" s="60">
        <v>1</v>
      </c>
      <c r="D336" s="60">
        <v>0</v>
      </c>
      <c r="E336" t="s" s="30">
        <v>160</v>
      </c>
      <c r="F336" t="s" s="31">
        <v>5060</v>
      </c>
      <c r="G336" s="31"/>
      <c r="H336" t="s" s="30"/>
      <c r="I336" t="s" s="30">
        <v>4230</v>
      </c>
      <c r="J336" t="s" s="30">
        <v>301</v>
      </c>
      <c r="K336" s="78"/>
      <c r="L336" s="79"/>
      <c r="M336" s="32"/>
      <c r="N336" t="s" s="30">
        <v>5066</v>
      </c>
      <c r="O336" s="32"/>
      <c r="P336" s="32"/>
      <c r="Q336" s="32"/>
      <c r="R336" s="32"/>
      <c r="S336" s="79"/>
      <c r="T336" s="79"/>
      <c r="U336" t="s" s="30">
        <v>5067</v>
      </c>
      <c r="V336" t="s" s="30">
        <v>5068</v>
      </c>
      <c r="W336" s="32"/>
      <c r="X336" s="39"/>
    </row>
    <row r="337" ht="18" customHeight="1">
      <c r="A337" t="s" s="20">
        <f>"E "&amp;B337</f>
        <v>5069</v>
      </c>
      <c r="B337" s="53">
        <v>334</v>
      </c>
      <c r="C337" s="58">
        <v>0</v>
      </c>
      <c r="D337" s="58">
        <v>0</v>
      </c>
      <c r="E337" s="16"/>
      <c r="F337" t="s" s="35">
        <v>5070</v>
      </c>
      <c r="G337" t="s" s="35">
        <v>5070</v>
      </c>
      <c r="H337" t="s" s="34">
        <v>5071</v>
      </c>
      <c r="I337" t="s" s="34">
        <v>5072</v>
      </c>
      <c r="J337" s="16"/>
      <c r="K337" s="16"/>
      <c r="L337" s="16"/>
      <c r="M337" s="16"/>
      <c r="N337" s="16"/>
      <c r="O337" s="16"/>
      <c r="P337" s="16"/>
      <c r="Q337" t="s" s="34">
        <v>5073</v>
      </c>
      <c r="R337" s="81"/>
      <c r="S337" s="16"/>
      <c r="T337" s="81"/>
      <c r="U337" s="34"/>
      <c r="V337" s="16"/>
      <c r="W337" s="16"/>
      <c r="X337" s="55"/>
    </row>
    <row r="338" ht="58" customHeight="1">
      <c r="A338" t="s" s="20">
        <f>"E "&amp;B338</f>
        <v>5074</v>
      </c>
      <c r="B338" s="51">
        <v>335</v>
      </c>
      <c r="C338" s="60">
        <v>1</v>
      </c>
      <c r="D338" s="60">
        <v>1</v>
      </c>
      <c r="E338" t="s" s="30">
        <v>160</v>
      </c>
      <c r="F338" t="s" s="31">
        <v>5075</v>
      </c>
      <c r="G338" s="31"/>
      <c r="H338" t="s" s="30">
        <v>5076</v>
      </c>
      <c r="I338" t="s" s="30">
        <v>4545</v>
      </c>
      <c r="J338" t="s" s="30">
        <v>5077</v>
      </c>
      <c r="K338" t="s" s="30">
        <v>5078</v>
      </c>
      <c r="L338" s="79"/>
      <c r="M338" s="32"/>
      <c r="N338" t="s" s="30">
        <v>5079</v>
      </c>
      <c r="O338" t="s" s="30">
        <v>5080</v>
      </c>
      <c r="P338" t="s" s="30">
        <v>5081</v>
      </c>
      <c r="Q338" t="s" s="30">
        <v>5082</v>
      </c>
      <c r="R338" s="32"/>
      <c r="S338" t="s" s="30">
        <v>5083</v>
      </c>
      <c r="T338" s="79"/>
      <c r="U338" s="30"/>
      <c r="V338" t="s" s="30">
        <v>5084</v>
      </c>
      <c r="W338" s="32"/>
      <c r="X338" s="39"/>
    </row>
    <row r="339" ht="38" customHeight="1">
      <c r="A339" t="s" s="20">
        <f>"E "&amp;B339</f>
        <v>5085</v>
      </c>
      <c r="B339" s="53">
        <v>336</v>
      </c>
      <c r="C339" s="58">
        <v>1</v>
      </c>
      <c r="D339" s="58">
        <v>0</v>
      </c>
      <c r="E339" t="s" s="34">
        <v>131</v>
      </c>
      <c r="F339" t="s" s="35">
        <v>5086</v>
      </c>
      <c r="G339" t="s" s="35">
        <v>134</v>
      </c>
      <c r="H339" t="s" s="34"/>
      <c r="I339" t="s" s="34">
        <v>5087</v>
      </c>
      <c r="J339" t="s" s="34">
        <v>301</v>
      </c>
      <c r="K339" s="80"/>
      <c r="L339" s="81"/>
      <c r="M339" s="16"/>
      <c r="N339" t="s" s="34">
        <v>5088</v>
      </c>
      <c r="O339" s="16"/>
      <c r="P339" s="16"/>
      <c r="Q339" t="s" s="34">
        <v>5089</v>
      </c>
      <c r="R339" s="16"/>
      <c r="S339" s="81"/>
      <c r="T339" s="81"/>
      <c r="U339" s="34"/>
      <c r="V339" t="s" s="34">
        <v>5090</v>
      </c>
      <c r="W339" s="16"/>
      <c r="X339" s="55"/>
    </row>
    <row r="340" ht="28" customHeight="1">
      <c r="A340" t="s" s="20">
        <f>"E "&amp;B340</f>
        <v>5091</v>
      </c>
      <c r="B340" s="51">
        <v>337</v>
      </c>
      <c r="C340" s="60">
        <v>0</v>
      </c>
      <c r="D340" s="60">
        <v>0</v>
      </c>
      <c r="E340" s="78"/>
      <c r="F340" t="s" s="31">
        <v>5092</v>
      </c>
      <c r="G340" t="s" s="31">
        <v>151</v>
      </c>
      <c r="H340" t="s" s="30">
        <v>5093</v>
      </c>
      <c r="I340" t="s" s="30">
        <v>5094</v>
      </c>
      <c r="J340" t="s" s="30">
        <v>5095</v>
      </c>
      <c r="K340" s="78"/>
      <c r="L340" t="s" s="30">
        <v>5049</v>
      </c>
      <c r="M340" s="32"/>
      <c r="N340" s="32"/>
      <c r="O340" s="32"/>
      <c r="P340" s="32"/>
      <c r="Q340" s="32"/>
      <c r="R340" s="32"/>
      <c r="S340" s="32"/>
      <c r="T340" s="32"/>
      <c r="U340" s="32"/>
      <c r="V340" s="32"/>
      <c r="W340" s="32"/>
      <c r="X340" s="39"/>
    </row>
    <row r="341" ht="68" customHeight="1">
      <c r="A341" t="s" s="20">
        <f>"E "&amp;B341</f>
        <v>5096</v>
      </c>
      <c r="B341" s="53">
        <v>338</v>
      </c>
      <c r="C341" s="58">
        <v>1</v>
      </c>
      <c r="D341" s="58">
        <v>0</v>
      </c>
      <c r="E341" t="s" s="34">
        <v>160</v>
      </c>
      <c r="F341" t="s" s="35">
        <v>5092</v>
      </c>
      <c r="G341" s="35"/>
      <c r="H341" t="s" s="34">
        <v>5097</v>
      </c>
      <c r="I341" t="s" s="34">
        <v>5098</v>
      </c>
      <c r="J341" t="s" s="34">
        <v>5099</v>
      </c>
      <c r="K341" s="80"/>
      <c r="L341" s="81"/>
      <c r="M341" s="16"/>
      <c r="N341" t="s" s="34">
        <v>5100</v>
      </c>
      <c r="O341" s="16"/>
      <c r="P341" s="16"/>
      <c r="Q341" s="16"/>
      <c r="R341" s="16"/>
      <c r="S341" s="81"/>
      <c r="T341" t="s" s="34">
        <v>5101</v>
      </c>
      <c r="U341" s="34"/>
      <c r="V341" t="s" s="34">
        <v>5102</v>
      </c>
      <c r="W341" s="16"/>
      <c r="X341" s="55"/>
    </row>
    <row r="342" ht="68" customHeight="1">
      <c r="A342" t="s" s="20">
        <f>"E "&amp;B342</f>
        <v>5103</v>
      </c>
      <c r="B342" s="51">
        <v>339</v>
      </c>
      <c r="C342" s="60">
        <v>1</v>
      </c>
      <c r="D342" s="60">
        <v>0</v>
      </c>
      <c r="E342" t="s" s="30">
        <v>170</v>
      </c>
      <c r="F342" t="s" s="31">
        <v>5104</v>
      </c>
      <c r="G342" t="s" s="31">
        <v>5105</v>
      </c>
      <c r="H342" s="32"/>
      <c r="I342" t="s" s="30">
        <v>5106</v>
      </c>
      <c r="J342" t="s" s="30">
        <v>4932</v>
      </c>
      <c r="K342" s="78"/>
      <c r="L342" s="79"/>
      <c r="M342" s="32"/>
      <c r="N342" s="32"/>
      <c r="O342" t="s" s="30">
        <v>5107</v>
      </c>
      <c r="P342" t="s" s="30">
        <v>5108</v>
      </c>
      <c r="Q342" t="s" s="30">
        <v>5109</v>
      </c>
      <c r="R342" s="32"/>
      <c r="S342" s="79"/>
      <c r="T342" s="32"/>
      <c r="U342" s="30"/>
      <c r="V342" t="s" s="30">
        <v>5110</v>
      </c>
      <c r="W342" s="32"/>
      <c r="X342" s="39"/>
    </row>
    <row r="343" ht="58" customHeight="1">
      <c r="A343" t="s" s="20">
        <f>"E "&amp;B343</f>
        <v>5111</v>
      </c>
      <c r="B343" s="53">
        <v>340</v>
      </c>
      <c r="C343" s="58">
        <v>1</v>
      </c>
      <c r="D343" s="58">
        <v>0</v>
      </c>
      <c r="E343" t="s" s="34">
        <v>173</v>
      </c>
      <c r="F343" t="s" s="35">
        <v>175</v>
      </c>
      <c r="G343" s="35"/>
      <c r="H343" t="s" s="34">
        <v>5112</v>
      </c>
      <c r="I343" t="s" s="34">
        <v>5113</v>
      </c>
      <c r="J343" t="s" s="34">
        <v>301</v>
      </c>
      <c r="K343" s="80"/>
      <c r="L343" s="81"/>
      <c r="M343" s="16"/>
      <c r="N343" t="s" s="34">
        <v>5114</v>
      </c>
      <c r="O343" s="16"/>
      <c r="P343" s="16"/>
      <c r="Q343" s="16"/>
      <c r="R343" s="16"/>
      <c r="S343" s="81"/>
      <c r="T343" t="s" s="34">
        <v>5115</v>
      </c>
      <c r="U343" s="34"/>
      <c r="V343" s="16"/>
      <c r="W343" s="16"/>
      <c r="X343" s="55"/>
    </row>
    <row r="344" ht="48" customHeight="1">
      <c r="A344" t="s" s="20">
        <f>"E "&amp;B344</f>
        <v>5116</v>
      </c>
      <c r="B344" s="51">
        <v>341</v>
      </c>
      <c r="C344" s="60">
        <v>1</v>
      </c>
      <c r="D344" s="60">
        <v>0</v>
      </c>
      <c r="E344" t="s" s="30">
        <v>173</v>
      </c>
      <c r="F344" t="s" s="31">
        <v>5117</v>
      </c>
      <c r="G344" t="s" s="31">
        <v>176</v>
      </c>
      <c r="H344" t="s" s="30"/>
      <c r="I344" t="s" s="30">
        <v>5118</v>
      </c>
      <c r="J344" t="s" s="30">
        <v>4932</v>
      </c>
      <c r="K344" s="78"/>
      <c r="L344" s="79"/>
      <c r="M344" s="32"/>
      <c r="N344" t="s" s="30">
        <v>5119</v>
      </c>
      <c r="O344" s="32"/>
      <c r="P344" s="32"/>
      <c r="Q344" s="32"/>
      <c r="R344" s="32"/>
      <c r="S344" s="79"/>
      <c r="T344" s="79"/>
      <c r="U344" s="30"/>
      <c r="V344" s="32"/>
      <c r="W344" t="s" s="30">
        <v>5120</v>
      </c>
      <c r="X344" s="39"/>
    </row>
    <row r="345" ht="28" customHeight="1">
      <c r="A345" t="s" s="20">
        <f>"E "&amp;B345</f>
        <v>5121</v>
      </c>
      <c r="B345" s="53">
        <v>342</v>
      </c>
      <c r="C345" s="58">
        <v>1</v>
      </c>
      <c r="D345" s="58">
        <v>0</v>
      </c>
      <c r="E345" t="s" s="34">
        <v>160</v>
      </c>
      <c r="F345" t="s" s="35">
        <v>5122</v>
      </c>
      <c r="G345" s="35"/>
      <c r="H345" t="s" s="34"/>
      <c r="I345" t="s" s="34">
        <v>4230</v>
      </c>
      <c r="J345" t="s" s="34">
        <v>5123</v>
      </c>
      <c r="K345" s="80"/>
      <c r="L345" t="s" s="34">
        <v>5124</v>
      </c>
      <c r="M345" s="16"/>
      <c r="N345" t="s" s="34">
        <v>5125</v>
      </c>
      <c r="O345" s="16"/>
      <c r="P345" s="16"/>
      <c r="Q345" s="16"/>
      <c r="R345" s="16"/>
      <c r="S345" t="s" s="34">
        <v>5126</v>
      </c>
      <c r="T345" s="81"/>
      <c r="U345" t="s" s="34">
        <v>5127</v>
      </c>
      <c r="V345" s="16"/>
      <c r="W345" s="16"/>
      <c r="X345" s="55"/>
    </row>
    <row r="346" ht="198" customHeight="1">
      <c r="A346" t="s" s="20">
        <f>"E "&amp;B346</f>
        <v>5128</v>
      </c>
      <c r="B346" s="51">
        <v>343</v>
      </c>
      <c r="C346" s="60">
        <v>1</v>
      </c>
      <c r="D346" s="60">
        <v>0</v>
      </c>
      <c r="E346" t="s" s="30">
        <v>160</v>
      </c>
      <c r="F346" t="s" s="31">
        <v>5129</v>
      </c>
      <c r="G346" t="s" s="31">
        <v>5130</v>
      </c>
      <c r="H346" t="s" s="30">
        <v>5131</v>
      </c>
      <c r="I346" t="s" s="30">
        <v>5132</v>
      </c>
      <c r="J346" t="s" s="30">
        <v>5133</v>
      </c>
      <c r="K346" t="s" s="30">
        <v>5134</v>
      </c>
      <c r="L346" t="s" s="30">
        <v>5135</v>
      </c>
      <c r="M346" t="s" s="30">
        <v>5136</v>
      </c>
      <c r="N346" t="s" s="30">
        <v>5137</v>
      </c>
      <c r="O346" t="s" s="30">
        <v>5138</v>
      </c>
      <c r="P346" t="s" s="30">
        <v>5139</v>
      </c>
      <c r="Q346" t="s" s="30">
        <v>5140</v>
      </c>
      <c r="R346" s="32"/>
      <c r="S346" s="79"/>
      <c r="T346" s="79"/>
      <c r="U346" s="30"/>
      <c r="V346" s="32"/>
      <c r="W346" s="32"/>
      <c r="X346" s="39"/>
    </row>
    <row r="347" ht="58" customHeight="1">
      <c r="A347" t="s" s="20">
        <f>"E "&amp;B347</f>
        <v>5141</v>
      </c>
      <c r="B347" s="53">
        <v>344</v>
      </c>
      <c r="C347" s="58">
        <v>1</v>
      </c>
      <c r="D347" s="58">
        <v>0</v>
      </c>
      <c r="E347" t="s" s="34">
        <v>160</v>
      </c>
      <c r="F347" t="s" s="35">
        <v>5142</v>
      </c>
      <c r="G347" t="s" s="35">
        <v>5143</v>
      </c>
      <c r="H347" s="16"/>
      <c r="I347" t="s" s="34">
        <v>4230</v>
      </c>
      <c r="J347" t="s" s="34">
        <v>301</v>
      </c>
      <c r="K347" s="80"/>
      <c r="L347" s="81"/>
      <c r="M347" s="16"/>
      <c r="N347" t="s" s="34">
        <v>5144</v>
      </c>
      <c r="O347" s="16"/>
      <c r="P347" s="16"/>
      <c r="Q347" t="s" s="34">
        <v>5145</v>
      </c>
      <c r="R347" s="16"/>
      <c r="S347" s="81"/>
      <c r="T347" s="81"/>
      <c r="U347" s="34"/>
      <c r="V347" t="s" s="34">
        <v>5146</v>
      </c>
      <c r="W347" s="16"/>
      <c r="X347" s="55"/>
    </row>
    <row r="348" ht="88" customHeight="1">
      <c r="A348" t="s" s="20">
        <f>"E "&amp;B348</f>
        <v>5147</v>
      </c>
      <c r="B348" s="51">
        <v>345</v>
      </c>
      <c r="C348" s="60">
        <v>0</v>
      </c>
      <c r="D348" s="60">
        <v>0</v>
      </c>
      <c r="E348" s="78"/>
      <c r="F348" t="s" s="31">
        <v>5148</v>
      </c>
      <c r="G348" t="s" s="31">
        <v>5148</v>
      </c>
      <c r="H348" t="s" s="30">
        <v>5149</v>
      </c>
      <c r="I348" t="s" s="30">
        <v>5150</v>
      </c>
      <c r="J348" t="s" s="30">
        <v>4932</v>
      </c>
      <c r="K348" s="78"/>
      <c r="L348" t="s" s="30">
        <v>5151</v>
      </c>
      <c r="M348" s="32"/>
      <c r="N348" s="32"/>
      <c r="O348" t="s" s="30">
        <v>5152</v>
      </c>
      <c r="P348" t="s" s="30">
        <v>5153</v>
      </c>
      <c r="Q348" t="s" s="30">
        <v>5154</v>
      </c>
      <c r="R348" s="32"/>
      <c r="S348" s="32"/>
      <c r="T348" s="32"/>
      <c r="U348" s="32"/>
      <c r="V348" s="32"/>
      <c r="W348" s="32"/>
      <c r="X348" s="39"/>
    </row>
    <row r="349" ht="138" customHeight="1">
      <c r="A349" t="s" s="20">
        <f>"E "&amp;B349</f>
        <v>5155</v>
      </c>
      <c r="B349" s="53">
        <v>346</v>
      </c>
      <c r="C349" s="58">
        <v>1</v>
      </c>
      <c r="D349" s="58">
        <v>0</v>
      </c>
      <c r="E349" t="s" s="34">
        <v>178</v>
      </c>
      <c r="F349" t="s" s="35">
        <v>180</v>
      </c>
      <c r="G349" s="35"/>
      <c r="H349" t="s" s="34"/>
      <c r="I349" t="s" s="34">
        <v>5156</v>
      </c>
      <c r="J349" t="s" s="34">
        <v>3458</v>
      </c>
      <c r="K349" s="80"/>
      <c r="L349" s="81"/>
      <c r="M349" t="s" s="34">
        <v>5157</v>
      </c>
      <c r="N349" t="s" s="34">
        <v>5158</v>
      </c>
      <c r="O349" t="s" s="34">
        <v>5159</v>
      </c>
      <c r="P349" t="s" s="34">
        <v>5160</v>
      </c>
      <c r="Q349" t="s" s="34">
        <v>5161</v>
      </c>
      <c r="R349" t="s" s="34">
        <v>5162</v>
      </c>
      <c r="S349" t="s" s="34">
        <v>5163</v>
      </c>
      <c r="T349" s="81"/>
      <c r="U349" s="34"/>
      <c r="V349" t="s" s="34">
        <v>5164</v>
      </c>
      <c r="W349" t="s" s="34">
        <v>5165</v>
      </c>
      <c r="X349" s="55"/>
    </row>
    <row r="350" ht="38" customHeight="1">
      <c r="A350" t="s" s="20">
        <f>"E "&amp;B350</f>
        <v>5166</v>
      </c>
      <c r="B350" s="51">
        <v>347</v>
      </c>
      <c r="C350" s="60">
        <v>1</v>
      </c>
      <c r="D350" s="60">
        <v>0</v>
      </c>
      <c r="E350" t="s" s="30">
        <v>178</v>
      </c>
      <c r="F350" t="s" s="31">
        <v>5167</v>
      </c>
      <c r="G350" s="31"/>
      <c r="H350" t="s" s="30">
        <v>5168</v>
      </c>
      <c r="I350" t="s" s="30">
        <v>5169</v>
      </c>
      <c r="J350" t="s" s="30">
        <v>5170</v>
      </c>
      <c r="K350" t="s" s="30">
        <v>5171</v>
      </c>
      <c r="L350" t="s" s="30">
        <v>5172</v>
      </c>
      <c r="M350" t="s" s="30">
        <v>5173</v>
      </c>
      <c r="N350" t="s" s="30">
        <v>5174</v>
      </c>
      <c r="O350" t="s" s="30">
        <v>5175</v>
      </c>
      <c r="P350" t="s" s="30">
        <v>5176</v>
      </c>
      <c r="Q350" s="32"/>
      <c r="R350" t="s" s="30">
        <v>5177</v>
      </c>
      <c r="S350" s="79"/>
      <c r="T350" t="s" s="30">
        <v>5178</v>
      </c>
      <c r="U350" s="30"/>
      <c r="V350" t="s" s="30">
        <v>5179</v>
      </c>
      <c r="W350" s="32"/>
      <c r="X350" s="39"/>
    </row>
    <row r="351" ht="38" customHeight="1">
      <c r="A351" t="s" s="20">
        <f>"E "&amp;B351</f>
        <v>5180</v>
      </c>
      <c r="B351" s="53">
        <v>348</v>
      </c>
      <c r="C351" s="58">
        <v>1</v>
      </c>
      <c r="D351" s="58">
        <v>0</v>
      </c>
      <c r="E351" t="s" s="34">
        <v>178</v>
      </c>
      <c r="F351" t="s" s="35">
        <v>5181</v>
      </c>
      <c r="G351" s="35"/>
      <c r="H351" t="s" s="34">
        <v>5182</v>
      </c>
      <c r="I351" t="s" s="34">
        <v>5183</v>
      </c>
      <c r="J351" t="s" s="34">
        <v>301</v>
      </c>
      <c r="K351" s="80"/>
      <c r="L351" t="s" s="34">
        <v>5184</v>
      </c>
      <c r="M351" t="s" s="34">
        <v>5185</v>
      </c>
      <c r="N351" s="16"/>
      <c r="O351" t="s" s="34">
        <v>5186</v>
      </c>
      <c r="P351" t="s" s="34">
        <v>5187</v>
      </c>
      <c r="Q351" s="16"/>
      <c r="R351" t="s" s="34">
        <v>5188</v>
      </c>
      <c r="S351" t="s" s="34">
        <v>5189</v>
      </c>
      <c r="T351" t="s" s="34">
        <v>5190</v>
      </c>
      <c r="U351" s="34"/>
      <c r="V351" t="s" s="34">
        <v>5191</v>
      </c>
      <c r="W351" s="16"/>
      <c r="X351" s="55"/>
    </row>
    <row r="352" ht="108" customHeight="1">
      <c r="A352" t="s" s="20">
        <f>"E "&amp;B352</f>
        <v>5192</v>
      </c>
      <c r="B352" s="51">
        <v>349</v>
      </c>
      <c r="C352" s="60">
        <v>1</v>
      </c>
      <c r="D352" s="60">
        <v>0</v>
      </c>
      <c r="E352" t="s" s="30">
        <v>160</v>
      </c>
      <c r="F352" t="s" s="31">
        <v>5193</v>
      </c>
      <c r="G352" t="s" s="31">
        <v>163</v>
      </c>
      <c r="H352" s="32"/>
      <c r="I352" t="s" s="30">
        <v>5194</v>
      </c>
      <c r="J352" t="s" s="30">
        <v>4932</v>
      </c>
      <c r="K352" s="78"/>
      <c r="L352" s="79"/>
      <c r="M352" s="32"/>
      <c r="N352" t="s" s="30">
        <v>5195</v>
      </c>
      <c r="O352" t="s" s="30">
        <v>5196</v>
      </c>
      <c r="P352" t="s" s="30">
        <v>5197</v>
      </c>
      <c r="Q352" t="s" s="30">
        <v>5198</v>
      </c>
      <c r="R352" s="32"/>
      <c r="S352" s="79"/>
      <c r="T352" s="79"/>
      <c r="U352" s="30"/>
      <c r="V352" s="32"/>
      <c r="W352" s="32"/>
      <c r="X352" s="39"/>
    </row>
    <row r="353" ht="28" customHeight="1">
      <c r="A353" t="s" s="20">
        <f>"E "&amp;B353</f>
        <v>5199</v>
      </c>
      <c r="B353" s="53">
        <v>350</v>
      </c>
      <c r="C353" s="58">
        <v>1</v>
      </c>
      <c r="D353" s="58">
        <v>0</v>
      </c>
      <c r="E353" t="s" s="34">
        <v>178</v>
      </c>
      <c r="F353" t="s" s="35">
        <v>5193</v>
      </c>
      <c r="G353" s="35"/>
      <c r="H353" s="80"/>
      <c r="I353" t="s" s="34">
        <v>5200</v>
      </c>
      <c r="J353" t="s" s="34">
        <v>301</v>
      </c>
      <c r="K353" s="80"/>
      <c r="L353" t="s" s="34">
        <v>5201</v>
      </c>
      <c r="M353" t="s" s="34">
        <v>5202</v>
      </c>
      <c r="N353" s="16"/>
      <c r="O353" t="s" s="34">
        <v>301</v>
      </c>
      <c r="P353" s="16"/>
      <c r="Q353" s="16"/>
      <c r="R353" t="s" s="34">
        <v>5203</v>
      </c>
      <c r="S353" t="s" s="34">
        <v>5203</v>
      </c>
      <c r="T353" s="81"/>
      <c r="U353" s="34"/>
      <c r="V353" s="16"/>
      <c r="W353" s="16"/>
      <c r="X353" s="55"/>
    </row>
    <row r="354" ht="38" customHeight="1">
      <c r="A354" t="s" s="20">
        <f>"E "&amp;B354</f>
        <v>5204</v>
      </c>
      <c r="B354" s="51">
        <v>351</v>
      </c>
      <c r="C354" s="60">
        <v>1</v>
      </c>
      <c r="D354" s="60">
        <v>0</v>
      </c>
      <c r="E354" t="s" s="30">
        <v>178</v>
      </c>
      <c r="F354" t="s" s="31">
        <v>5205</v>
      </c>
      <c r="G354" t="s" s="31">
        <v>181</v>
      </c>
      <c r="H354" t="s" s="30"/>
      <c r="I354" t="s" s="30">
        <v>5206</v>
      </c>
      <c r="J354" t="s" s="30">
        <v>4932</v>
      </c>
      <c r="K354" s="78"/>
      <c r="L354" s="79"/>
      <c r="M354" t="s" s="30">
        <v>5207</v>
      </c>
      <c r="N354" t="s" s="30">
        <v>5208</v>
      </c>
      <c r="O354" s="32"/>
      <c r="P354" s="32"/>
      <c r="Q354" s="32"/>
      <c r="R354" s="79"/>
      <c r="S354" s="32"/>
      <c r="T354" t="s" s="30">
        <v>5209</v>
      </c>
      <c r="U354" s="30"/>
      <c r="V354" s="32"/>
      <c r="W354" s="32"/>
      <c r="X354" s="39"/>
    </row>
    <row r="355" ht="38" customHeight="1">
      <c r="A355" t="s" s="20">
        <f>"E "&amp;B355</f>
        <v>5210</v>
      </c>
      <c r="B355" s="53">
        <v>352</v>
      </c>
      <c r="C355" s="58">
        <v>1</v>
      </c>
      <c r="D355" s="58">
        <v>0</v>
      </c>
      <c r="E355" t="s" s="34">
        <v>184</v>
      </c>
      <c r="F355" t="s" s="35">
        <v>186</v>
      </c>
      <c r="G355" t="s" s="35">
        <v>187</v>
      </c>
      <c r="H355" t="s" s="34"/>
      <c r="I355" t="s" s="34">
        <v>5211</v>
      </c>
      <c r="J355" t="s" s="34">
        <v>301</v>
      </c>
      <c r="K355" s="80"/>
      <c r="L355" s="81"/>
      <c r="M355" s="16"/>
      <c r="N355" t="s" s="34">
        <v>5212</v>
      </c>
      <c r="O355" s="16"/>
      <c r="P355" s="16"/>
      <c r="Q355" s="16"/>
      <c r="R355" t="s" s="34">
        <v>5213</v>
      </c>
      <c r="S355" s="81"/>
      <c r="T355" s="81"/>
      <c r="U355" s="34"/>
      <c r="V355" t="s" s="34">
        <v>5214</v>
      </c>
      <c r="W355" s="16"/>
      <c r="X355" s="55"/>
    </row>
    <row r="356" ht="78" customHeight="1">
      <c r="A356" t="s" s="20">
        <f>"E "&amp;B356</f>
        <v>5215</v>
      </c>
      <c r="B356" s="51">
        <v>353</v>
      </c>
      <c r="C356" s="60">
        <v>1</v>
      </c>
      <c r="D356" s="60">
        <v>0</v>
      </c>
      <c r="E356" t="s" s="30">
        <v>188</v>
      </c>
      <c r="F356" t="s" s="31">
        <v>5216</v>
      </c>
      <c r="G356" t="s" s="31">
        <v>5217</v>
      </c>
      <c r="H356" t="s" s="30">
        <v>5218</v>
      </c>
      <c r="I356" t="s" s="30">
        <v>5219</v>
      </c>
      <c r="J356" t="s" s="30">
        <v>301</v>
      </c>
      <c r="K356" s="78"/>
      <c r="L356" s="79"/>
      <c r="M356" s="32"/>
      <c r="N356" t="s" s="30">
        <v>5220</v>
      </c>
      <c r="O356" t="s" s="30">
        <v>5221</v>
      </c>
      <c r="P356" t="s" s="30">
        <v>5222</v>
      </c>
      <c r="Q356" t="s" s="30">
        <v>5223</v>
      </c>
      <c r="R356" s="32"/>
      <c r="S356" s="79"/>
      <c r="T356" t="s" s="30">
        <v>5224</v>
      </c>
      <c r="U356" s="30"/>
      <c r="V356" s="32"/>
      <c r="W356" s="32"/>
      <c r="X356" s="39"/>
    </row>
    <row r="357" ht="138" customHeight="1">
      <c r="A357" t="s" s="20">
        <f>"E "&amp;B357</f>
        <v>5225</v>
      </c>
      <c r="B357" s="53">
        <v>354</v>
      </c>
      <c r="C357" s="58">
        <v>0</v>
      </c>
      <c r="D357" s="58">
        <v>0</v>
      </c>
      <c r="E357" s="16"/>
      <c r="F357" t="s" s="35">
        <v>5226</v>
      </c>
      <c r="G357" t="s" s="35">
        <v>5226</v>
      </c>
      <c r="H357" t="s" s="34">
        <v>5227</v>
      </c>
      <c r="I357" t="s" s="34">
        <v>5228</v>
      </c>
      <c r="J357" s="16"/>
      <c r="K357" t="s" s="34">
        <v>5229</v>
      </c>
      <c r="L357" s="16"/>
      <c r="M357" s="16"/>
      <c r="N357" s="16"/>
      <c r="O357" t="s" s="34">
        <v>5230</v>
      </c>
      <c r="P357" s="16"/>
      <c r="Q357" t="s" s="34">
        <v>5231</v>
      </c>
      <c r="R357" s="16"/>
      <c r="S357" s="16"/>
      <c r="T357" s="81"/>
      <c r="U357" s="34"/>
      <c r="V357" s="16"/>
      <c r="W357" s="16"/>
      <c r="X357" s="55"/>
    </row>
    <row r="358" ht="38" customHeight="1">
      <c r="A358" t="s" s="20">
        <f>"E "&amp;B358</f>
        <v>5232</v>
      </c>
      <c r="B358" s="51">
        <v>355</v>
      </c>
      <c r="C358" s="60">
        <v>1</v>
      </c>
      <c r="D358" s="60">
        <v>0</v>
      </c>
      <c r="E358" t="s" s="30">
        <v>188</v>
      </c>
      <c r="F358" t="s" s="31">
        <v>5233</v>
      </c>
      <c r="G358" s="31"/>
      <c r="H358" t="s" s="30">
        <v>5234</v>
      </c>
      <c r="I358" t="s" s="30">
        <v>5235</v>
      </c>
      <c r="J358" t="s" s="30">
        <v>5236</v>
      </c>
      <c r="K358" t="s" s="30">
        <v>5237</v>
      </c>
      <c r="L358" s="79"/>
      <c r="M358" s="32"/>
      <c r="N358" t="s" s="30">
        <v>5238</v>
      </c>
      <c r="O358" t="s" s="30">
        <v>5239</v>
      </c>
      <c r="P358" t="s" s="30">
        <v>5240</v>
      </c>
      <c r="Q358" s="32"/>
      <c r="R358" s="32"/>
      <c r="S358" t="s" s="30">
        <v>5241</v>
      </c>
      <c r="T358" t="s" s="30">
        <v>5242</v>
      </c>
      <c r="U358" t="s" s="30">
        <v>5243</v>
      </c>
      <c r="V358" t="s" s="30">
        <v>5244</v>
      </c>
      <c r="W358" s="32"/>
      <c r="X358" s="39"/>
    </row>
    <row r="359" ht="28" customHeight="1">
      <c r="A359" t="s" s="20">
        <f>"E "&amp;B359</f>
        <v>5245</v>
      </c>
      <c r="B359" s="53">
        <v>356</v>
      </c>
      <c r="C359" s="58">
        <v>0</v>
      </c>
      <c r="D359" s="58">
        <v>0</v>
      </c>
      <c r="E359" s="16"/>
      <c r="F359" t="s" s="35">
        <v>5246</v>
      </c>
      <c r="G359" t="s" s="35">
        <v>5246</v>
      </c>
      <c r="H359" t="s" s="34">
        <v>5247</v>
      </c>
      <c r="I359" s="16"/>
      <c r="J359" s="16"/>
      <c r="K359" s="16"/>
      <c r="L359" s="16"/>
      <c r="M359" s="16"/>
      <c r="N359" s="16"/>
      <c r="O359" s="16"/>
      <c r="P359" s="16"/>
      <c r="Q359" s="16"/>
      <c r="R359" s="81"/>
      <c r="S359" s="16"/>
      <c r="T359" s="81"/>
      <c r="U359" s="34"/>
      <c r="V359" s="16"/>
      <c r="W359" s="16"/>
      <c r="X359" s="55"/>
    </row>
    <row r="360" ht="138" customHeight="1">
      <c r="A360" t="s" s="20">
        <f>"E "&amp;B360</f>
        <v>5248</v>
      </c>
      <c r="B360" s="51">
        <v>357</v>
      </c>
      <c r="C360" s="60">
        <v>1</v>
      </c>
      <c r="D360" s="60">
        <v>1</v>
      </c>
      <c r="E360" t="s" s="30">
        <v>188</v>
      </c>
      <c r="F360" t="s" s="31">
        <v>5249</v>
      </c>
      <c r="G360" t="s" s="31">
        <v>5250</v>
      </c>
      <c r="H360" t="s" s="30">
        <v>5251</v>
      </c>
      <c r="I360" t="s" s="30">
        <v>5252</v>
      </c>
      <c r="J360" t="s" s="30">
        <v>5253</v>
      </c>
      <c r="K360" t="s" s="30">
        <v>5254</v>
      </c>
      <c r="L360" t="s" s="30">
        <v>5255</v>
      </c>
      <c r="M360" s="32"/>
      <c r="N360" t="s" s="30">
        <v>5256</v>
      </c>
      <c r="O360" t="s" s="30">
        <v>5257</v>
      </c>
      <c r="P360" t="s" s="30">
        <v>5258</v>
      </c>
      <c r="Q360" t="s" s="30">
        <v>5259</v>
      </c>
      <c r="R360" t="s" s="30">
        <v>5260</v>
      </c>
      <c r="S360" t="s" s="30">
        <v>5261</v>
      </c>
      <c r="T360" t="s" s="30">
        <v>5262</v>
      </c>
      <c r="U360" t="s" s="30">
        <v>5263</v>
      </c>
      <c r="V360" t="s" s="30">
        <v>5264</v>
      </c>
      <c r="W360" s="32"/>
      <c r="X360" s="39"/>
    </row>
    <row r="361" ht="108" customHeight="1">
      <c r="A361" t="s" s="20">
        <f>"E "&amp;B361</f>
        <v>5265</v>
      </c>
      <c r="B361" s="53">
        <v>358</v>
      </c>
      <c r="C361" s="58">
        <v>1</v>
      </c>
      <c r="D361" s="58">
        <v>1</v>
      </c>
      <c r="E361" t="s" s="34">
        <v>188</v>
      </c>
      <c r="F361" t="s" s="35">
        <v>5266</v>
      </c>
      <c r="G361" t="s" s="35">
        <v>5267</v>
      </c>
      <c r="H361" t="s" s="34">
        <v>5268</v>
      </c>
      <c r="I361" t="s" s="34">
        <v>5269</v>
      </c>
      <c r="J361" t="s" s="34">
        <v>4667</v>
      </c>
      <c r="K361" t="s" s="34">
        <v>5270</v>
      </c>
      <c r="L361" t="s" s="34">
        <v>5271</v>
      </c>
      <c r="M361" t="s" s="34">
        <v>5272</v>
      </c>
      <c r="N361" t="s" s="34">
        <v>5273</v>
      </c>
      <c r="O361" t="s" s="34">
        <v>5274</v>
      </c>
      <c r="P361" t="s" s="34">
        <v>5275</v>
      </c>
      <c r="Q361" t="s" s="34">
        <v>5276</v>
      </c>
      <c r="R361" t="s" s="34">
        <v>5277</v>
      </c>
      <c r="S361" s="81"/>
      <c r="T361" s="81"/>
      <c r="U361" s="34"/>
      <c r="V361" s="16"/>
      <c r="W361" s="16"/>
      <c r="X361" s="55"/>
    </row>
    <row r="362" ht="88" customHeight="1">
      <c r="A362" t="s" s="20">
        <f>"E "&amp;B362</f>
        <v>5278</v>
      </c>
      <c r="B362" s="51">
        <v>359</v>
      </c>
      <c r="C362" s="60">
        <v>1</v>
      </c>
      <c r="D362" s="60">
        <v>1</v>
      </c>
      <c r="E362" t="s" s="30">
        <v>188</v>
      </c>
      <c r="F362" t="s" s="31">
        <v>5279</v>
      </c>
      <c r="G362" t="s" s="31">
        <v>5280</v>
      </c>
      <c r="H362" s="32"/>
      <c r="I362" t="s" s="30">
        <v>4034</v>
      </c>
      <c r="J362" t="s" s="30">
        <v>5281</v>
      </c>
      <c r="K362" t="s" s="30">
        <v>5282</v>
      </c>
      <c r="L362" s="32"/>
      <c r="M362" s="32"/>
      <c r="N362" s="32"/>
      <c r="O362" t="s" s="30">
        <v>5283</v>
      </c>
      <c r="P362" t="s" s="30">
        <v>5284</v>
      </c>
      <c r="Q362" t="s" s="30">
        <v>5285</v>
      </c>
      <c r="R362" s="32"/>
      <c r="S362" t="s" s="30">
        <v>5286</v>
      </c>
      <c r="T362" s="32"/>
      <c r="U362" s="30"/>
      <c r="V362" t="s" s="30">
        <v>5287</v>
      </c>
      <c r="W362" s="32"/>
      <c r="X362" s="39"/>
    </row>
    <row r="363" ht="38" customHeight="1">
      <c r="A363" t="s" s="20">
        <f>"E "&amp;B363</f>
        <v>5288</v>
      </c>
      <c r="B363" s="53">
        <v>360</v>
      </c>
      <c r="C363" s="58">
        <v>1</v>
      </c>
      <c r="D363" s="58">
        <v>1</v>
      </c>
      <c r="E363" t="s" s="34">
        <v>301</v>
      </c>
      <c r="F363" t="s" s="35">
        <v>5289</v>
      </c>
      <c r="G363" t="s" s="35">
        <v>5290</v>
      </c>
      <c r="H363" t="s" s="34">
        <v>5291</v>
      </c>
      <c r="I363" t="s" s="34">
        <v>5292</v>
      </c>
      <c r="J363" t="s" s="34">
        <v>301</v>
      </c>
      <c r="K363" s="80"/>
      <c r="L363" s="16"/>
      <c r="M363" s="16"/>
      <c r="N363" s="16"/>
      <c r="O363" t="s" s="34">
        <v>5293</v>
      </c>
      <c r="P363" t="s" s="34">
        <v>5294</v>
      </c>
      <c r="Q363" t="s" s="34">
        <v>5295</v>
      </c>
      <c r="R363" s="16"/>
      <c r="S363" s="81"/>
      <c r="T363" s="81"/>
      <c r="U363" s="34"/>
      <c r="V363" s="16"/>
      <c r="W363" s="16"/>
      <c r="X363" s="55"/>
    </row>
    <row r="364" ht="58" customHeight="1">
      <c r="A364" t="s" s="20">
        <f>"E "&amp;B364</f>
        <v>5296</v>
      </c>
      <c r="B364" s="51">
        <v>361</v>
      </c>
      <c r="C364" s="60">
        <v>1</v>
      </c>
      <c r="D364" s="60">
        <v>1</v>
      </c>
      <c r="E364" t="s" s="30">
        <v>188</v>
      </c>
      <c r="F364" t="s" s="31">
        <v>5297</v>
      </c>
      <c r="G364" t="s" s="31">
        <v>5298</v>
      </c>
      <c r="H364" t="s" s="30">
        <v>5299</v>
      </c>
      <c r="I364" t="s" s="30">
        <v>5300</v>
      </c>
      <c r="J364" t="s" s="30">
        <v>5301</v>
      </c>
      <c r="K364" s="78"/>
      <c r="L364" t="s" s="30">
        <v>5302</v>
      </c>
      <c r="M364" s="32"/>
      <c r="N364" t="s" s="30">
        <v>5303</v>
      </c>
      <c r="O364" s="32"/>
      <c r="P364" s="32"/>
      <c r="Q364" s="32"/>
      <c r="R364" t="s" s="30">
        <v>5304</v>
      </c>
      <c r="S364" s="79"/>
      <c r="T364" s="79"/>
      <c r="U364" s="30"/>
      <c r="V364" s="32"/>
      <c r="W364" s="32"/>
      <c r="X364" s="39"/>
    </row>
    <row r="365" ht="68" customHeight="1">
      <c r="A365" t="s" s="20">
        <f>"E "&amp;B365</f>
        <v>5305</v>
      </c>
      <c r="B365" s="53">
        <v>362</v>
      </c>
      <c r="C365" s="58">
        <v>1</v>
      </c>
      <c r="D365" s="58">
        <v>1</v>
      </c>
      <c r="E365" t="s" s="34">
        <v>188</v>
      </c>
      <c r="F365" t="s" s="35">
        <v>5306</v>
      </c>
      <c r="G365" t="s" s="35">
        <v>5307</v>
      </c>
      <c r="H365" t="s" s="34">
        <v>5308</v>
      </c>
      <c r="I365" t="s" s="34">
        <v>5309</v>
      </c>
      <c r="J365" t="s" s="34">
        <v>5310</v>
      </c>
      <c r="K365" t="s" s="34">
        <v>5311</v>
      </c>
      <c r="L365" t="s" s="34">
        <v>5312</v>
      </c>
      <c r="M365" s="16"/>
      <c r="N365" t="s" s="34">
        <v>5313</v>
      </c>
      <c r="O365" s="16"/>
      <c r="P365" s="16"/>
      <c r="Q365" t="s" s="34">
        <v>5314</v>
      </c>
      <c r="R365" s="16"/>
      <c r="S365" s="16"/>
      <c r="T365" s="81"/>
      <c r="U365" s="34"/>
      <c r="V365" s="16"/>
      <c r="W365" s="16"/>
      <c r="X365" s="55"/>
    </row>
    <row r="366" ht="58" customHeight="1">
      <c r="A366" t="s" s="20">
        <f>"E "&amp;B366</f>
        <v>5315</v>
      </c>
      <c r="B366" s="51">
        <v>363</v>
      </c>
      <c r="C366" s="60">
        <v>0</v>
      </c>
      <c r="D366" s="60">
        <v>0</v>
      </c>
      <c r="E366" s="78"/>
      <c r="F366" t="s" s="31">
        <v>191</v>
      </c>
      <c r="G366" t="s" s="31">
        <v>191</v>
      </c>
      <c r="H366" t="s" s="30">
        <v>5316</v>
      </c>
      <c r="I366" s="78"/>
      <c r="J366" s="78"/>
      <c r="K366" s="78"/>
      <c r="L366" s="79"/>
      <c r="M366" s="32"/>
      <c r="N366" s="32"/>
      <c r="O366" t="s" s="30">
        <v>5317</v>
      </c>
      <c r="P366" t="s" s="30">
        <v>5318</v>
      </c>
      <c r="Q366" t="s" s="30">
        <v>5319</v>
      </c>
      <c r="R366" s="32"/>
      <c r="S366" s="32"/>
      <c r="T366" s="32"/>
      <c r="U366" s="32"/>
      <c r="V366" s="32"/>
      <c r="W366" s="32"/>
      <c r="X366" s="39"/>
    </row>
    <row r="367" ht="28" customHeight="1">
      <c r="A367" t="s" s="20">
        <f>"E "&amp;B367</f>
        <v>5320</v>
      </c>
      <c r="B367" s="53">
        <v>364</v>
      </c>
      <c r="C367" s="58">
        <v>1</v>
      </c>
      <c r="D367" s="58">
        <v>1</v>
      </c>
      <c r="E367" s="80"/>
      <c r="F367" t="s" s="35">
        <v>191</v>
      </c>
      <c r="G367" t="s" s="35">
        <v>5321</v>
      </c>
      <c r="H367" t="s" s="34">
        <v>5322</v>
      </c>
      <c r="I367" t="s" s="34">
        <v>5323</v>
      </c>
      <c r="J367" t="s" s="34">
        <v>3458</v>
      </c>
      <c r="K367" s="80"/>
      <c r="L367" s="81"/>
      <c r="M367" s="16"/>
      <c r="N367" s="16"/>
      <c r="O367" t="s" s="34">
        <v>5324</v>
      </c>
      <c r="P367" t="s" s="34">
        <v>5325</v>
      </c>
      <c r="Q367" t="s" s="34">
        <v>5326</v>
      </c>
      <c r="R367" s="16"/>
      <c r="S367" s="16"/>
      <c r="T367" s="16"/>
      <c r="U367" s="16"/>
      <c r="V367" s="16"/>
      <c r="W367" s="16"/>
      <c r="X367" s="55"/>
    </row>
    <row r="368" ht="58" customHeight="1">
      <c r="A368" t="s" s="20">
        <f>"E "&amp;B368</f>
        <v>5327</v>
      </c>
      <c r="B368" s="51">
        <v>365</v>
      </c>
      <c r="C368" s="60">
        <v>0</v>
      </c>
      <c r="D368" s="60">
        <v>0</v>
      </c>
      <c r="E368" s="78"/>
      <c r="F368" t="s" s="31">
        <v>5328</v>
      </c>
      <c r="G368" t="s" s="31">
        <v>5329</v>
      </c>
      <c r="H368" t="s" s="30">
        <v>5330</v>
      </c>
      <c r="I368" t="s" s="30">
        <v>5331</v>
      </c>
      <c r="J368" t="s" s="30">
        <v>5332</v>
      </c>
      <c r="K368" t="s" s="30">
        <v>5333</v>
      </c>
      <c r="L368" t="s" s="30">
        <v>5334</v>
      </c>
      <c r="M368" s="32"/>
      <c r="N368" s="32"/>
      <c r="O368" t="s" s="30">
        <v>5335</v>
      </c>
      <c r="P368" t="s" s="30">
        <v>5336</v>
      </c>
      <c r="Q368" t="s" s="30">
        <v>5337</v>
      </c>
      <c r="R368" s="32"/>
      <c r="S368" s="32"/>
      <c r="T368" s="32"/>
      <c r="U368" s="32"/>
      <c r="V368" s="32"/>
      <c r="W368" s="32"/>
      <c r="X368" s="39"/>
    </row>
    <row r="369" ht="398" customHeight="1">
      <c r="A369" t="s" s="20">
        <f>"E "&amp;B369</f>
        <v>5338</v>
      </c>
      <c r="B369" s="53">
        <v>366</v>
      </c>
      <c r="C369" s="58">
        <v>0</v>
      </c>
      <c r="D369" s="58">
        <v>0</v>
      </c>
      <c r="E369" s="80"/>
      <c r="F369" t="s" s="35">
        <v>5339</v>
      </c>
      <c r="G369" t="s" s="35">
        <v>5340</v>
      </c>
      <c r="H369" t="s" s="34">
        <v>5341</v>
      </c>
      <c r="I369" t="s" s="34">
        <v>5342</v>
      </c>
      <c r="J369" t="s" s="34">
        <v>3458</v>
      </c>
      <c r="K369" s="80"/>
      <c r="L369" t="s" s="34">
        <v>5343</v>
      </c>
      <c r="M369" s="16"/>
      <c r="N369" t="s" s="34">
        <v>5344</v>
      </c>
      <c r="O369" t="s" s="34">
        <v>5345</v>
      </c>
      <c r="P369" t="s" s="34">
        <v>5346</v>
      </c>
      <c r="Q369" t="s" s="34">
        <v>5347</v>
      </c>
      <c r="R369" s="16"/>
      <c r="S369" s="16"/>
      <c r="T369" s="16"/>
      <c r="U369" s="16"/>
      <c r="V369" s="16"/>
      <c r="W369" s="16"/>
      <c r="X369" s="55"/>
    </row>
    <row r="370" ht="48" customHeight="1">
      <c r="A370" t="s" s="20">
        <f>"E "&amp;B370</f>
        <v>5348</v>
      </c>
      <c r="B370" s="51">
        <v>367</v>
      </c>
      <c r="C370" s="60">
        <v>0</v>
      </c>
      <c r="D370" s="60">
        <v>0</v>
      </c>
      <c r="E370" s="78"/>
      <c r="F370" t="s" s="31">
        <v>195</v>
      </c>
      <c r="G370" t="s" s="31">
        <v>195</v>
      </c>
      <c r="H370" t="s" s="30">
        <v>5349</v>
      </c>
      <c r="I370" t="s" s="30">
        <v>5350</v>
      </c>
      <c r="J370" t="s" s="30">
        <v>456</v>
      </c>
      <c r="K370" s="78"/>
      <c r="L370" s="79"/>
      <c r="M370" s="32"/>
      <c r="N370" s="32"/>
      <c r="O370" t="s" s="30">
        <v>5351</v>
      </c>
      <c r="P370" t="s" s="30">
        <v>5352</v>
      </c>
      <c r="Q370" s="32"/>
      <c r="R370" s="32"/>
      <c r="S370" s="32"/>
      <c r="T370" s="32"/>
      <c r="U370" s="32"/>
      <c r="V370" s="32"/>
      <c r="W370" s="32"/>
      <c r="X370" s="39"/>
    </row>
    <row r="371" ht="38" customHeight="1">
      <c r="A371" t="s" s="20">
        <f>"E "&amp;B371</f>
        <v>5353</v>
      </c>
      <c r="B371" s="53">
        <v>368</v>
      </c>
      <c r="C371" s="58">
        <v>1</v>
      </c>
      <c r="D371" s="58">
        <v>0</v>
      </c>
      <c r="E371" t="s" s="34">
        <v>194</v>
      </c>
      <c r="F371" t="s" s="35">
        <v>195</v>
      </c>
      <c r="G371" t="s" s="35">
        <v>196</v>
      </c>
      <c r="H371" t="s" s="34"/>
      <c r="I371" t="s" s="34">
        <v>5354</v>
      </c>
      <c r="J371" t="s" s="34">
        <v>3533</v>
      </c>
      <c r="K371" s="80"/>
      <c r="L371" s="81"/>
      <c r="M371" s="16"/>
      <c r="N371" t="s" s="34">
        <v>5355</v>
      </c>
      <c r="O371" s="16"/>
      <c r="P371" s="16"/>
      <c r="Q371" s="16"/>
      <c r="R371" t="s" s="34">
        <v>5356</v>
      </c>
      <c r="S371" s="16"/>
      <c r="T371" s="81"/>
      <c r="U371" s="34"/>
      <c r="V371" s="16"/>
      <c r="W371" t="s" s="34">
        <v>5357</v>
      </c>
      <c r="X371" s="55"/>
    </row>
    <row r="372" ht="48" customHeight="1">
      <c r="A372" t="s" s="20">
        <f>"E "&amp;B372</f>
        <v>5358</v>
      </c>
      <c r="B372" s="51">
        <v>369</v>
      </c>
      <c r="C372" s="60">
        <v>1</v>
      </c>
      <c r="D372" s="60">
        <v>0</v>
      </c>
      <c r="E372" t="s" s="30">
        <v>301</v>
      </c>
      <c r="F372" t="s" s="31">
        <v>5359</v>
      </c>
      <c r="G372" s="31"/>
      <c r="H372" t="s" s="30"/>
      <c r="I372" t="s" s="30">
        <v>5360</v>
      </c>
      <c r="J372" t="s" s="30">
        <v>4901</v>
      </c>
      <c r="K372" s="78"/>
      <c r="L372" t="s" s="30">
        <v>5361</v>
      </c>
      <c r="M372" s="32"/>
      <c r="N372" t="s" s="30">
        <v>5362</v>
      </c>
      <c r="O372" s="32"/>
      <c r="P372" s="32"/>
      <c r="Q372" s="32"/>
      <c r="R372" s="79"/>
      <c r="S372" s="32"/>
      <c r="T372" t="s" s="30">
        <v>5363</v>
      </c>
      <c r="U372" s="30"/>
      <c r="V372" t="s" s="30">
        <v>5364</v>
      </c>
      <c r="W372" t="s" s="30">
        <v>5365</v>
      </c>
      <c r="X372" s="39"/>
    </row>
    <row r="373" ht="248" customHeight="1">
      <c r="A373" t="s" s="20">
        <f>"E "&amp;B373</f>
        <v>5366</v>
      </c>
      <c r="B373" s="53">
        <v>370</v>
      </c>
      <c r="C373" s="58">
        <v>1</v>
      </c>
      <c r="D373" s="58">
        <v>0</v>
      </c>
      <c r="E373" t="s" s="34">
        <v>198</v>
      </c>
      <c r="F373" t="s" s="35">
        <v>199</v>
      </c>
      <c r="G373" t="s" s="35">
        <v>199</v>
      </c>
      <c r="H373" s="16"/>
      <c r="I373" t="s" s="34">
        <v>5367</v>
      </c>
      <c r="J373" t="s" s="34">
        <v>301</v>
      </c>
      <c r="K373" s="80"/>
      <c r="L373" s="81"/>
      <c r="M373" s="16"/>
      <c r="N373" t="s" s="34">
        <v>5368</v>
      </c>
      <c r="O373" t="s" s="34">
        <v>5369</v>
      </c>
      <c r="P373" t="s" s="34">
        <v>5370</v>
      </c>
      <c r="Q373" t="s" s="34">
        <v>5371</v>
      </c>
      <c r="R373" s="16"/>
      <c r="S373" s="81"/>
      <c r="T373" s="16"/>
      <c r="U373" s="34"/>
      <c r="V373" s="16"/>
      <c r="W373" s="16"/>
      <c r="X373" s="55"/>
    </row>
    <row r="374" ht="28" customHeight="1">
      <c r="A374" t="s" s="20">
        <f>"E "&amp;B374</f>
        <v>5372</v>
      </c>
      <c r="B374" s="51">
        <v>371</v>
      </c>
      <c r="C374" s="60">
        <v>0</v>
      </c>
      <c r="D374" s="60">
        <v>0</v>
      </c>
      <c r="E374" s="78"/>
      <c r="F374" t="s" s="31">
        <v>203</v>
      </c>
      <c r="G374" t="s" s="31">
        <v>5373</v>
      </c>
      <c r="H374" t="s" s="30">
        <v>5374</v>
      </c>
      <c r="I374" t="s" s="30">
        <v>5375</v>
      </c>
      <c r="J374" t="s" s="30">
        <v>3458</v>
      </c>
      <c r="K374" s="78"/>
      <c r="L374" s="79"/>
      <c r="M374" s="32"/>
      <c r="N374" s="32"/>
      <c r="O374" t="s" s="30">
        <v>5376</v>
      </c>
      <c r="P374" t="s" s="30">
        <v>5377</v>
      </c>
      <c r="Q374" s="32"/>
      <c r="R374" s="32"/>
      <c r="S374" s="32"/>
      <c r="T374" s="32"/>
      <c r="U374" s="32"/>
      <c r="V374" s="32"/>
      <c r="W374" s="32"/>
      <c r="X374" s="39"/>
    </row>
    <row r="375" ht="78" customHeight="1">
      <c r="A375" t="s" s="20">
        <f>"E "&amp;B375</f>
        <v>5378</v>
      </c>
      <c r="B375" s="53">
        <v>372</v>
      </c>
      <c r="C375" s="58">
        <v>1</v>
      </c>
      <c r="D375" s="58">
        <v>0</v>
      </c>
      <c r="E375" t="s" s="34">
        <v>201</v>
      </c>
      <c r="F375" t="s" s="35">
        <v>203</v>
      </c>
      <c r="G375" t="s" s="35">
        <v>204</v>
      </c>
      <c r="H375" t="s" s="34"/>
      <c r="I375" t="s" s="34">
        <v>5379</v>
      </c>
      <c r="J375" t="s" s="34">
        <v>301</v>
      </c>
      <c r="K375" s="80"/>
      <c r="L375" s="81"/>
      <c r="M375" s="16"/>
      <c r="N375" t="s" s="34">
        <v>5380</v>
      </c>
      <c r="O375" t="s" s="34">
        <v>5381</v>
      </c>
      <c r="P375" t="s" s="34">
        <v>5382</v>
      </c>
      <c r="Q375" t="s" s="34">
        <v>5383</v>
      </c>
      <c r="R375" t="s" s="34">
        <v>5384</v>
      </c>
      <c r="S375" s="81"/>
      <c r="T375" t="s" s="34">
        <v>5385</v>
      </c>
      <c r="U375" s="34"/>
      <c r="V375" s="16"/>
      <c r="W375" s="16"/>
      <c r="X375" s="55"/>
    </row>
    <row r="376" ht="38" customHeight="1">
      <c r="A376" t="s" s="20">
        <f>"E "&amp;B376</f>
        <v>5386</v>
      </c>
      <c r="B376" s="51">
        <v>373</v>
      </c>
      <c r="C376" s="60">
        <v>0</v>
      </c>
      <c r="D376" s="60">
        <v>0</v>
      </c>
      <c r="E376" s="78"/>
      <c r="F376" t="s" s="31">
        <v>5387</v>
      </c>
      <c r="G376" t="s" s="31">
        <v>5387</v>
      </c>
      <c r="H376" t="s" s="30">
        <v>5388</v>
      </c>
      <c r="I376" s="78"/>
      <c r="J376" s="78"/>
      <c r="K376" s="78"/>
      <c r="L376" s="79"/>
      <c r="M376" s="32"/>
      <c r="N376" s="32"/>
      <c r="O376" t="s" s="30">
        <v>1011</v>
      </c>
      <c r="P376" t="s" s="30">
        <v>5389</v>
      </c>
      <c r="Q376" t="s" s="30">
        <v>5390</v>
      </c>
      <c r="R376" s="32"/>
      <c r="S376" s="32"/>
      <c r="T376" s="32"/>
      <c r="U376" s="32"/>
      <c r="V376" s="32"/>
      <c r="W376" s="32"/>
      <c r="X376" s="39"/>
    </row>
    <row r="377" ht="118" customHeight="1">
      <c r="A377" t="s" s="20">
        <f>"E "&amp;B377</f>
        <v>5391</v>
      </c>
      <c r="B377" s="53">
        <v>374</v>
      </c>
      <c r="C377" s="58">
        <v>0</v>
      </c>
      <c r="D377" s="58">
        <v>0</v>
      </c>
      <c r="E377" s="80"/>
      <c r="F377" t="s" s="35">
        <v>5387</v>
      </c>
      <c r="G377" t="s" s="35">
        <v>5392</v>
      </c>
      <c r="H377" t="s" s="34">
        <v>5393</v>
      </c>
      <c r="I377" t="s" s="34">
        <v>5394</v>
      </c>
      <c r="J377" t="s" s="34">
        <v>301</v>
      </c>
      <c r="K377" s="80"/>
      <c r="L377" s="81"/>
      <c r="M377" s="16"/>
      <c r="N377" s="16"/>
      <c r="O377" t="s" s="34">
        <v>5395</v>
      </c>
      <c r="P377" t="s" s="34">
        <v>5396</v>
      </c>
      <c r="Q377" t="s" s="34">
        <v>5397</v>
      </c>
      <c r="R377" s="16"/>
      <c r="S377" s="16"/>
      <c r="T377" s="16"/>
      <c r="U377" s="16"/>
      <c r="V377" s="16"/>
      <c r="W377" s="16"/>
      <c r="X377" s="55"/>
    </row>
    <row r="378" ht="28" customHeight="1">
      <c r="A378" t="s" s="20">
        <f>"E "&amp;B378</f>
        <v>5398</v>
      </c>
      <c r="B378" s="51">
        <v>375</v>
      </c>
      <c r="C378" s="60">
        <v>0</v>
      </c>
      <c r="D378" s="60">
        <v>0</v>
      </c>
      <c r="E378" s="78"/>
      <c r="F378" t="s" s="31">
        <v>5399</v>
      </c>
      <c r="G378" t="s" s="31">
        <v>5399</v>
      </c>
      <c r="H378" t="s" s="30">
        <v>5400</v>
      </c>
      <c r="I378" t="s" s="30">
        <v>5401</v>
      </c>
      <c r="J378" t="s" s="30">
        <v>3458</v>
      </c>
      <c r="K378" s="78"/>
      <c r="L378" s="79"/>
      <c r="M378" s="32"/>
      <c r="N378" s="32"/>
      <c r="O378" t="s" s="30">
        <v>5402</v>
      </c>
      <c r="P378" t="s" s="30">
        <v>5403</v>
      </c>
      <c r="Q378" t="s" s="30">
        <v>5404</v>
      </c>
      <c r="R378" s="32"/>
      <c r="S378" s="32"/>
      <c r="T378" s="32"/>
      <c r="U378" s="32"/>
      <c r="V378" s="32"/>
      <c r="W378" s="32"/>
      <c r="X378" s="39"/>
    </row>
    <row r="379" ht="828" customHeight="1">
      <c r="A379" t="s" s="20">
        <f>"E "&amp;B379</f>
        <v>5405</v>
      </c>
      <c r="B379" s="53">
        <v>376</v>
      </c>
      <c r="C379" s="58">
        <v>0</v>
      </c>
      <c r="D379" s="58">
        <v>0</v>
      </c>
      <c r="E379" s="80"/>
      <c r="F379" t="s" s="35">
        <v>5406</v>
      </c>
      <c r="G379" t="s" s="35">
        <v>5407</v>
      </c>
      <c r="H379" t="s" s="34">
        <v>5408</v>
      </c>
      <c r="I379" t="s" s="34">
        <v>5409</v>
      </c>
      <c r="J379" t="s" s="34">
        <v>5410</v>
      </c>
      <c r="K379" t="s" s="34">
        <v>5411</v>
      </c>
      <c r="L379" t="s" s="34">
        <v>5412</v>
      </c>
      <c r="M379" s="16"/>
      <c r="N379" s="16"/>
      <c r="O379" t="s" s="34">
        <v>5413</v>
      </c>
      <c r="P379" t="s" s="34">
        <v>5414</v>
      </c>
      <c r="Q379" t="s" s="34">
        <v>5415</v>
      </c>
      <c r="R379" s="16"/>
      <c r="S379" s="16"/>
      <c r="T379" s="16"/>
      <c r="U379" s="16"/>
      <c r="V379" s="16"/>
      <c r="W379" s="16"/>
      <c r="X379" s="55"/>
    </row>
    <row r="380" ht="208" customHeight="1">
      <c r="A380" t="s" s="20">
        <f>"E "&amp;B380</f>
        <v>5416</v>
      </c>
      <c r="B380" s="51">
        <v>377</v>
      </c>
      <c r="C380" s="60">
        <v>1</v>
      </c>
      <c r="D380" s="60">
        <v>0</v>
      </c>
      <c r="E380" t="s" s="30">
        <v>206</v>
      </c>
      <c r="F380" t="s" s="31">
        <v>208</v>
      </c>
      <c r="G380" s="31"/>
      <c r="H380" t="s" s="30"/>
      <c r="I380" t="s" s="30">
        <v>5417</v>
      </c>
      <c r="J380" t="s" s="30">
        <v>3458</v>
      </c>
      <c r="K380" s="78"/>
      <c r="L380" t="s" s="30">
        <v>5418</v>
      </c>
      <c r="M380" s="32"/>
      <c r="N380" t="s" s="30">
        <v>5419</v>
      </c>
      <c r="O380" t="s" s="30">
        <v>5420</v>
      </c>
      <c r="P380" t="s" s="30">
        <v>5421</v>
      </c>
      <c r="Q380" t="s" s="30">
        <v>5422</v>
      </c>
      <c r="R380" s="32"/>
      <c r="S380" s="79"/>
      <c r="T380" s="79"/>
      <c r="U380" s="30"/>
      <c r="V380" s="32"/>
      <c r="W380" t="s" s="30">
        <v>5423</v>
      </c>
      <c r="X380" s="39"/>
    </row>
    <row r="381" ht="128" customHeight="1">
      <c r="A381" t="s" s="20">
        <f>"E "&amp;B381</f>
        <v>5424</v>
      </c>
      <c r="B381" s="53">
        <v>378</v>
      </c>
      <c r="C381" s="58">
        <v>0</v>
      </c>
      <c r="D381" s="58">
        <v>0</v>
      </c>
      <c r="E381" s="80"/>
      <c r="F381" t="s" s="35">
        <v>5425</v>
      </c>
      <c r="G381" t="s" s="35">
        <v>5425</v>
      </c>
      <c r="H381" t="s" s="34">
        <v>5426</v>
      </c>
      <c r="I381" t="s" s="34">
        <v>5427</v>
      </c>
      <c r="J381" t="s" s="34">
        <v>3458</v>
      </c>
      <c r="K381" t="s" s="34">
        <v>5428</v>
      </c>
      <c r="L381" t="s" s="34">
        <v>5429</v>
      </c>
      <c r="M381" s="16"/>
      <c r="N381" s="16"/>
      <c r="O381" t="s" s="34">
        <v>5430</v>
      </c>
      <c r="P381" t="s" s="34">
        <v>5431</v>
      </c>
      <c r="Q381" t="s" s="34">
        <v>5432</v>
      </c>
      <c r="R381" s="16"/>
      <c r="S381" s="16"/>
      <c r="T381" s="16"/>
      <c r="U381" s="16"/>
      <c r="V381" s="16"/>
      <c r="W381" s="16"/>
      <c r="X381" s="55"/>
    </row>
    <row r="382" ht="38" customHeight="1">
      <c r="A382" t="s" s="20">
        <f>"E "&amp;B382</f>
        <v>5433</v>
      </c>
      <c r="B382" s="51">
        <v>379</v>
      </c>
      <c r="C382" s="60">
        <v>0</v>
      </c>
      <c r="D382" s="60">
        <v>0</v>
      </c>
      <c r="E382" s="78"/>
      <c r="F382" t="s" s="31">
        <v>5425</v>
      </c>
      <c r="G382" t="s" s="31">
        <v>5434</v>
      </c>
      <c r="H382" t="s" s="30">
        <v>5435</v>
      </c>
      <c r="I382" t="s" s="30">
        <v>5436</v>
      </c>
      <c r="J382" t="s" s="30">
        <v>5437</v>
      </c>
      <c r="K382" t="s" s="30">
        <v>5438</v>
      </c>
      <c r="L382" t="s" s="30">
        <v>5439</v>
      </c>
      <c r="M382" s="32"/>
      <c r="N382" s="32"/>
      <c r="O382" t="s" s="30">
        <v>5440</v>
      </c>
      <c r="P382" t="s" s="30">
        <v>5441</v>
      </c>
      <c r="Q382" t="s" s="30">
        <v>5442</v>
      </c>
      <c r="R382" s="32"/>
      <c r="S382" s="32"/>
      <c r="T382" s="32"/>
      <c r="U382" s="32"/>
      <c r="V382" s="32"/>
      <c r="W382" s="32"/>
      <c r="X382" s="39"/>
    </row>
    <row r="383" ht="48" customHeight="1">
      <c r="A383" t="s" s="20">
        <f>"E "&amp;B383</f>
        <v>5443</v>
      </c>
      <c r="B383" s="53">
        <v>380</v>
      </c>
      <c r="C383" s="58">
        <v>0</v>
      </c>
      <c r="D383" s="58">
        <v>0</v>
      </c>
      <c r="E383" s="16"/>
      <c r="F383" t="s" s="35">
        <v>5444</v>
      </c>
      <c r="G383" t="s" s="35">
        <v>5444</v>
      </c>
      <c r="H383" t="s" s="34">
        <v>5445</v>
      </c>
      <c r="I383" t="s" s="34">
        <v>5446</v>
      </c>
      <c r="J383" t="s" s="34">
        <v>5447</v>
      </c>
      <c r="K383" s="80"/>
      <c r="L383" t="s" s="34">
        <v>5448</v>
      </c>
      <c r="M383" s="16"/>
      <c r="N383" s="16"/>
      <c r="O383" t="s" s="34">
        <v>5449</v>
      </c>
      <c r="P383" t="s" s="34">
        <v>5450</v>
      </c>
      <c r="Q383" s="16"/>
      <c r="R383" s="16"/>
      <c r="S383" s="81"/>
      <c r="T383" s="81"/>
      <c r="U383" s="34"/>
      <c r="V383" s="16"/>
      <c r="W383" s="16"/>
      <c r="X383" s="55"/>
    </row>
    <row r="384" ht="208" customHeight="1">
      <c r="A384" t="s" s="20">
        <f>"E "&amp;B384</f>
        <v>5451</v>
      </c>
      <c r="B384" s="51">
        <v>381</v>
      </c>
      <c r="C384" s="60">
        <v>0</v>
      </c>
      <c r="D384" s="60">
        <v>0</v>
      </c>
      <c r="E384" s="32"/>
      <c r="F384" t="s" s="31">
        <v>5452</v>
      </c>
      <c r="G384" t="s" s="31">
        <v>5453</v>
      </c>
      <c r="H384" t="s" s="30">
        <v>5454</v>
      </c>
      <c r="I384" t="s" s="30">
        <v>5455</v>
      </c>
      <c r="J384" t="s" s="30">
        <v>3458</v>
      </c>
      <c r="K384" s="78"/>
      <c r="L384" s="79"/>
      <c r="M384" s="32"/>
      <c r="N384" s="32"/>
      <c r="O384" t="s" s="30">
        <v>5456</v>
      </c>
      <c r="P384" t="s" s="30">
        <v>5457</v>
      </c>
      <c r="Q384" t="s" s="30">
        <v>5458</v>
      </c>
      <c r="R384" s="32"/>
      <c r="S384" s="32"/>
      <c r="T384" s="32"/>
      <c r="U384" s="32"/>
      <c r="V384" s="32"/>
      <c r="W384" s="32"/>
      <c r="X384" s="39"/>
    </row>
    <row r="385" ht="48" customHeight="1">
      <c r="A385" t="s" s="20">
        <f>"E "&amp;B385</f>
        <v>5459</v>
      </c>
      <c r="B385" s="53">
        <v>382</v>
      </c>
      <c r="C385" s="58">
        <v>1</v>
      </c>
      <c r="D385" s="58">
        <v>0</v>
      </c>
      <c r="E385" t="s" s="34">
        <v>206</v>
      </c>
      <c r="F385" t="s" s="35">
        <v>5460</v>
      </c>
      <c r="G385" s="35"/>
      <c r="H385" t="s" s="34"/>
      <c r="I385" t="s" s="34">
        <v>5118</v>
      </c>
      <c r="J385" t="s" s="34">
        <v>301</v>
      </c>
      <c r="K385" s="80"/>
      <c r="L385" s="81"/>
      <c r="M385" s="16"/>
      <c r="N385" t="s" s="34">
        <v>5461</v>
      </c>
      <c r="O385" s="16"/>
      <c r="P385" s="16"/>
      <c r="Q385" s="16"/>
      <c r="R385" s="16"/>
      <c r="S385" s="16"/>
      <c r="T385" s="16"/>
      <c r="U385" s="16"/>
      <c r="V385" s="16"/>
      <c r="W385" t="s" s="34">
        <v>5462</v>
      </c>
      <c r="X385" s="55"/>
    </row>
    <row r="386" ht="38" customHeight="1">
      <c r="A386" t="s" s="20">
        <f>"E "&amp;B386</f>
        <v>5463</v>
      </c>
      <c r="B386" s="51">
        <v>383</v>
      </c>
      <c r="C386" s="60">
        <v>1</v>
      </c>
      <c r="D386" s="60">
        <v>0</v>
      </c>
      <c r="E386" t="s" s="30">
        <v>206</v>
      </c>
      <c r="F386" t="s" s="31">
        <v>5460</v>
      </c>
      <c r="G386" s="31"/>
      <c r="H386" t="s" s="30"/>
      <c r="I386" t="s" s="30">
        <v>5464</v>
      </c>
      <c r="J386" t="s" s="30">
        <v>301</v>
      </c>
      <c r="K386" s="78"/>
      <c r="L386" s="79"/>
      <c r="M386" s="32"/>
      <c r="N386" t="s" s="30">
        <v>5465</v>
      </c>
      <c r="O386" s="32"/>
      <c r="P386" s="32"/>
      <c r="Q386" s="32"/>
      <c r="R386" s="32"/>
      <c r="S386" s="32"/>
      <c r="T386" s="32"/>
      <c r="U386" s="32"/>
      <c r="V386" s="32"/>
      <c r="W386" t="s" s="30">
        <v>5466</v>
      </c>
      <c r="X386" s="39"/>
    </row>
    <row r="387" ht="238" customHeight="1">
      <c r="A387" t="s" s="20">
        <f>"E "&amp;B387</f>
        <v>5467</v>
      </c>
      <c r="B387" s="53">
        <v>384</v>
      </c>
      <c r="C387" s="58">
        <v>0</v>
      </c>
      <c r="D387" s="58">
        <v>0</v>
      </c>
      <c r="E387" s="80"/>
      <c r="F387" t="s" s="35">
        <v>5468</v>
      </c>
      <c r="G387" t="s" s="35">
        <v>5468</v>
      </c>
      <c r="H387" t="s" s="34">
        <v>5469</v>
      </c>
      <c r="I387" t="s" s="34">
        <v>5470</v>
      </c>
      <c r="J387" t="s" s="34">
        <v>3458</v>
      </c>
      <c r="K387" s="80"/>
      <c r="L387" s="81"/>
      <c r="M387" s="16"/>
      <c r="N387" s="16"/>
      <c r="O387" t="s" s="34">
        <v>5471</v>
      </c>
      <c r="P387" t="s" s="34">
        <v>5472</v>
      </c>
      <c r="Q387" t="s" s="34">
        <v>5473</v>
      </c>
      <c r="R387" s="16"/>
      <c r="S387" s="16"/>
      <c r="T387" s="16"/>
      <c r="U387" s="16"/>
      <c r="V387" s="16"/>
      <c r="W387" s="16"/>
      <c r="X387" s="55"/>
    </row>
    <row r="388" ht="118" customHeight="1">
      <c r="A388" t="s" s="20">
        <f>"E "&amp;B388</f>
        <v>5474</v>
      </c>
      <c r="B388" s="51">
        <v>385</v>
      </c>
      <c r="C388" s="60">
        <v>0</v>
      </c>
      <c r="D388" s="60">
        <v>0</v>
      </c>
      <c r="E388" s="32"/>
      <c r="F388" t="s" s="31">
        <v>5475</v>
      </c>
      <c r="G388" t="s" s="31">
        <v>5476</v>
      </c>
      <c r="H388" t="s" s="30">
        <v>5477</v>
      </c>
      <c r="I388" t="s" s="30">
        <v>5478</v>
      </c>
      <c r="J388" t="s" s="30">
        <v>5479</v>
      </c>
      <c r="K388" s="78"/>
      <c r="L388" s="79"/>
      <c r="M388" s="32"/>
      <c r="N388" s="32"/>
      <c r="O388" t="s" s="30">
        <v>5480</v>
      </c>
      <c r="P388" t="s" s="30">
        <v>5481</v>
      </c>
      <c r="Q388" t="s" s="30">
        <v>5482</v>
      </c>
      <c r="R388" s="32"/>
      <c r="S388" s="79"/>
      <c r="T388" s="32"/>
      <c r="U388" s="30"/>
      <c r="V388" s="32"/>
      <c r="W388" s="32"/>
      <c r="X388" s="39"/>
    </row>
    <row r="389" ht="158" customHeight="1">
      <c r="A389" t="s" s="20">
        <f>"E "&amp;B389</f>
        <v>5483</v>
      </c>
      <c r="B389" s="53">
        <v>386</v>
      </c>
      <c r="C389" s="58">
        <v>1</v>
      </c>
      <c r="D389" s="58">
        <v>0</v>
      </c>
      <c r="E389" t="s" s="34">
        <v>215</v>
      </c>
      <c r="F389" t="s" s="35">
        <v>216</v>
      </c>
      <c r="G389" t="s" s="35">
        <v>216</v>
      </c>
      <c r="H389" s="16"/>
      <c r="I389" t="s" s="34">
        <v>5367</v>
      </c>
      <c r="J389" t="s" s="34">
        <v>5484</v>
      </c>
      <c r="K389" s="80"/>
      <c r="L389" s="81"/>
      <c r="M389" s="16"/>
      <c r="N389" t="s" s="34">
        <v>5485</v>
      </c>
      <c r="O389" s="16"/>
      <c r="P389" s="16"/>
      <c r="Q389" t="s" s="34">
        <v>5486</v>
      </c>
      <c r="R389" t="s" s="34">
        <v>5487</v>
      </c>
      <c r="S389" s="81"/>
      <c r="T389" s="16"/>
      <c r="U389" t="s" s="34">
        <v>5488</v>
      </c>
      <c r="V389" t="s" s="34">
        <v>5489</v>
      </c>
      <c r="W389" s="16"/>
      <c r="X389" s="55"/>
    </row>
    <row r="390" ht="38" customHeight="1">
      <c r="A390" t="s" s="20">
        <f>"E "&amp;B390</f>
        <v>5490</v>
      </c>
      <c r="B390" s="51">
        <v>387</v>
      </c>
      <c r="C390" s="60">
        <v>1</v>
      </c>
      <c r="D390" s="60">
        <v>0</v>
      </c>
      <c r="E390" t="s" s="30">
        <v>301</v>
      </c>
      <c r="F390" t="s" s="31">
        <v>5491</v>
      </c>
      <c r="G390" t="s" s="31">
        <v>5492</v>
      </c>
      <c r="H390" s="32"/>
      <c r="I390" t="s" s="30">
        <v>5493</v>
      </c>
      <c r="J390" t="s" s="30">
        <v>3533</v>
      </c>
      <c r="K390" s="32"/>
      <c r="L390" s="32"/>
      <c r="M390" s="32"/>
      <c r="N390" s="32"/>
      <c r="O390" t="s" s="30">
        <v>5494</v>
      </c>
      <c r="P390" t="s" s="30">
        <v>5495</v>
      </c>
      <c r="Q390" s="32"/>
      <c r="R390" s="32"/>
      <c r="S390" s="32"/>
      <c r="T390" s="32"/>
      <c r="U390" s="32"/>
      <c r="V390" s="32"/>
      <c r="W390" s="32"/>
      <c r="X390" s="39"/>
    </row>
    <row r="391" ht="38" customHeight="1">
      <c r="A391" t="s" s="20">
        <f>"E "&amp;B391</f>
        <v>5496</v>
      </c>
      <c r="B391" s="53">
        <v>388</v>
      </c>
      <c r="C391" s="58">
        <v>1</v>
      </c>
      <c r="D391" s="58">
        <v>0</v>
      </c>
      <c r="E391" t="s" s="34">
        <v>217</v>
      </c>
      <c r="F391" t="s" s="35">
        <v>218</v>
      </c>
      <c r="G391" t="s" s="35">
        <v>219</v>
      </c>
      <c r="H391" t="s" s="34"/>
      <c r="I391" t="s" s="34">
        <v>4601</v>
      </c>
      <c r="J391" t="s" s="34">
        <v>301</v>
      </c>
      <c r="K391" s="80"/>
      <c r="L391" s="81"/>
      <c r="M391" s="16"/>
      <c r="N391" t="s" s="34">
        <v>5497</v>
      </c>
      <c r="O391" s="16"/>
      <c r="P391" s="16"/>
      <c r="Q391" t="s" s="34">
        <v>5498</v>
      </c>
      <c r="R391" t="s" s="34">
        <v>5499</v>
      </c>
      <c r="S391" s="16"/>
      <c r="T391" s="16"/>
      <c r="U391" s="16"/>
      <c r="V391" s="16"/>
      <c r="W391" s="16"/>
      <c r="X391" s="55"/>
    </row>
    <row r="392" ht="358" customHeight="1">
      <c r="A392" t="s" s="20">
        <f>"E "&amp;B392</f>
        <v>5500</v>
      </c>
      <c r="B392" s="51">
        <v>389</v>
      </c>
      <c r="C392" s="60">
        <v>0</v>
      </c>
      <c r="D392" s="60">
        <v>0</v>
      </c>
      <c r="E392" s="32"/>
      <c r="F392" t="s" s="31">
        <v>5501</v>
      </c>
      <c r="G392" t="s" s="31">
        <v>5502</v>
      </c>
      <c r="H392" t="s" s="30">
        <v>5503</v>
      </c>
      <c r="I392" t="s" s="30">
        <v>5504</v>
      </c>
      <c r="J392" t="s" s="30">
        <v>5505</v>
      </c>
      <c r="K392" t="s" s="30">
        <v>5506</v>
      </c>
      <c r="L392" t="s" s="30">
        <v>5334</v>
      </c>
      <c r="M392" s="32"/>
      <c r="N392" s="32"/>
      <c r="O392" t="s" s="30">
        <v>5507</v>
      </c>
      <c r="P392" t="s" s="30">
        <v>5508</v>
      </c>
      <c r="Q392" t="s" s="30">
        <v>5509</v>
      </c>
      <c r="R392" s="32"/>
      <c r="S392" s="32"/>
      <c r="T392" s="32"/>
      <c r="U392" s="32"/>
      <c r="V392" s="32"/>
      <c r="W392" s="32"/>
      <c r="X392" s="39"/>
    </row>
    <row r="393" ht="48" customHeight="1">
      <c r="A393" t="s" s="20">
        <f>"E "&amp;B393</f>
        <v>5510</v>
      </c>
      <c r="B393" s="53">
        <v>390</v>
      </c>
      <c r="C393" s="58">
        <v>1</v>
      </c>
      <c r="D393" s="58">
        <v>0</v>
      </c>
      <c r="E393" t="s" s="34">
        <v>206</v>
      </c>
      <c r="F393" t="s" s="35">
        <v>5511</v>
      </c>
      <c r="G393" t="s" s="35">
        <v>5511</v>
      </c>
      <c r="H393" s="16"/>
      <c r="I393" t="s" s="34">
        <v>5512</v>
      </c>
      <c r="J393" t="s" s="34">
        <v>3458</v>
      </c>
      <c r="K393" s="80"/>
      <c r="L393" s="81"/>
      <c r="M393" s="16"/>
      <c r="N393" s="16"/>
      <c r="O393" t="s" s="34">
        <v>5513</v>
      </c>
      <c r="P393" t="s" s="34">
        <v>5514</v>
      </c>
      <c r="Q393" t="s" s="34">
        <v>5515</v>
      </c>
      <c r="R393" s="16"/>
      <c r="S393" s="16"/>
      <c r="T393" s="16"/>
      <c r="U393" s="16"/>
      <c r="V393" s="16"/>
      <c r="W393" s="16"/>
      <c r="X393" s="55"/>
    </row>
    <row r="394" ht="28" customHeight="1">
      <c r="A394" t="s" s="20">
        <f>"E "&amp;B394</f>
        <v>5516</v>
      </c>
      <c r="B394" s="51">
        <v>391</v>
      </c>
      <c r="C394" s="60">
        <v>0</v>
      </c>
      <c r="D394" s="60">
        <v>0</v>
      </c>
      <c r="E394" s="78"/>
      <c r="F394" t="s" s="31">
        <v>5517</v>
      </c>
      <c r="G394" t="s" s="31">
        <v>5517</v>
      </c>
      <c r="H394" t="s" s="30">
        <v>5518</v>
      </c>
      <c r="I394" s="78"/>
      <c r="J394" s="78"/>
      <c r="K394" s="78"/>
      <c r="L394" s="79"/>
      <c r="M394" s="32"/>
      <c r="N394" s="32"/>
      <c r="O394" t="s" s="30">
        <v>5519</v>
      </c>
      <c r="P394" s="32"/>
      <c r="Q394" t="s" s="30">
        <v>5520</v>
      </c>
      <c r="R394" s="32"/>
      <c r="S394" s="32"/>
      <c r="T394" s="32"/>
      <c r="U394" s="32"/>
      <c r="V394" s="32"/>
      <c r="W394" s="32"/>
      <c r="X394" s="39"/>
    </row>
    <row r="395" ht="38" customHeight="1">
      <c r="A395" t="s" s="20">
        <f>"E "&amp;B395</f>
        <v>5521</v>
      </c>
      <c r="B395" s="53">
        <v>392</v>
      </c>
      <c r="C395" s="58">
        <v>0</v>
      </c>
      <c r="D395" s="58">
        <v>0</v>
      </c>
      <c r="E395" s="80"/>
      <c r="F395" t="s" s="35">
        <v>5522</v>
      </c>
      <c r="G395" t="s" s="35">
        <v>5523</v>
      </c>
      <c r="H395" t="s" s="34">
        <v>5524</v>
      </c>
      <c r="I395" t="s" s="34">
        <v>5525</v>
      </c>
      <c r="J395" t="s" s="34">
        <v>3458</v>
      </c>
      <c r="K395" s="80"/>
      <c r="L395" t="s" s="34">
        <v>5526</v>
      </c>
      <c r="M395" s="16"/>
      <c r="N395" s="16"/>
      <c r="O395" t="s" s="34">
        <v>301</v>
      </c>
      <c r="P395" t="s" s="34">
        <v>5527</v>
      </c>
      <c r="Q395" s="16"/>
      <c r="R395" s="16"/>
      <c r="S395" s="16"/>
      <c r="T395" s="16"/>
      <c r="U395" s="16"/>
      <c r="V395" s="16"/>
      <c r="W395" s="16"/>
      <c r="X395" s="55"/>
    </row>
    <row r="396" ht="48" customHeight="1">
      <c r="A396" t="s" s="20">
        <f>"E "&amp;B396</f>
        <v>5528</v>
      </c>
      <c r="B396" s="51">
        <v>393</v>
      </c>
      <c r="C396" s="60">
        <v>0</v>
      </c>
      <c r="D396" s="60">
        <v>0</v>
      </c>
      <c r="E396" s="78"/>
      <c r="F396" t="s" s="31">
        <v>5529</v>
      </c>
      <c r="G396" t="s" s="31">
        <v>5529</v>
      </c>
      <c r="H396" t="s" s="30">
        <v>5530</v>
      </c>
      <c r="I396" t="s" s="30">
        <v>5531</v>
      </c>
      <c r="J396" t="s" s="30">
        <v>456</v>
      </c>
      <c r="K396" s="78"/>
      <c r="L396" t="s" s="30">
        <v>5532</v>
      </c>
      <c r="M396" s="32"/>
      <c r="N396" s="32"/>
      <c r="O396" t="s" s="30">
        <v>5533</v>
      </c>
      <c r="P396" t="s" s="30">
        <v>5534</v>
      </c>
      <c r="Q396" t="s" s="30">
        <v>5535</v>
      </c>
      <c r="R396" s="32"/>
      <c r="S396" s="32"/>
      <c r="T396" s="32"/>
      <c r="U396" s="32"/>
      <c r="V396" s="32"/>
      <c r="W396" s="32"/>
      <c r="X396" s="39"/>
    </row>
    <row r="397" ht="58" customHeight="1">
      <c r="A397" t="s" s="20">
        <f>"E "&amp;B397</f>
        <v>5536</v>
      </c>
      <c r="B397" s="53">
        <v>394</v>
      </c>
      <c r="C397" s="58">
        <v>1</v>
      </c>
      <c r="D397" s="58">
        <v>0</v>
      </c>
      <c r="E397" t="s" s="34">
        <v>206</v>
      </c>
      <c r="F397" t="s" s="35">
        <v>5537</v>
      </c>
      <c r="G397" s="35"/>
      <c r="H397" t="s" s="34"/>
      <c r="I397" t="s" s="34">
        <v>5538</v>
      </c>
      <c r="J397" t="s" s="34">
        <v>301</v>
      </c>
      <c r="K397" s="80"/>
      <c r="L397" s="81"/>
      <c r="M397" s="16"/>
      <c r="N397" t="s" s="34">
        <v>5539</v>
      </c>
      <c r="O397" s="16"/>
      <c r="P397" s="16"/>
      <c r="Q397" s="16"/>
      <c r="R397" s="16"/>
      <c r="S397" s="16"/>
      <c r="T397" s="16"/>
      <c r="U397" s="16"/>
      <c r="V397" s="16"/>
      <c r="W397" t="s" s="34">
        <v>5540</v>
      </c>
      <c r="X397" s="55"/>
    </row>
    <row r="398" ht="218" customHeight="1">
      <c r="A398" t="s" s="20">
        <f>"E "&amp;B398</f>
        <v>5541</v>
      </c>
      <c r="B398" s="51">
        <v>395</v>
      </c>
      <c r="C398" s="60">
        <v>1</v>
      </c>
      <c r="D398" s="60">
        <v>0</v>
      </c>
      <c r="E398" t="s" s="30">
        <v>206</v>
      </c>
      <c r="F398" t="s" s="31">
        <v>5537</v>
      </c>
      <c r="G398" s="31"/>
      <c r="H398" t="s" s="30"/>
      <c r="I398" t="s" s="30">
        <v>5542</v>
      </c>
      <c r="J398" t="s" s="30">
        <v>3458</v>
      </c>
      <c r="K398" t="s" s="30">
        <v>5543</v>
      </c>
      <c r="L398" t="s" s="30">
        <v>5544</v>
      </c>
      <c r="M398" s="32"/>
      <c r="N398" t="s" s="30">
        <v>5545</v>
      </c>
      <c r="O398" t="s" s="30">
        <v>5546</v>
      </c>
      <c r="P398" t="s" s="30">
        <v>5547</v>
      </c>
      <c r="Q398" t="s" s="30">
        <v>5548</v>
      </c>
      <c r="R398" s="32"/>
      <c r="S398" s="32"/>
      <c r="T398" s="32"/>
      <c r="U398" s="32"/>
      <c r="V398" t="s" s="30">
        <v>5549</v>
      </c>
      <c r="W398" s="32"/>
      <c r="X398" s="39"/>
    </row>
    <row r="399" ht="318" customHeight="1">
      <c r="A399" t="s" s="20">
        <f>"E "&amp;B399</f>
        <v>5550</v>
      </c>
      <c r="B399" s="53">
        <v>396</v>
      </c>
      <c r="C399" s="58">
        <v>0</v>
      </c>
      <c r="D399" s="58">
        <v>0</v>
      </c>
      <c r="E399" s="16"/>
      <c r="F399" t="s" s="35">
        <v>5551</v>
      </c>
      <c r="G399" t="s" s="35">
        <v>5552</v>
      </c>
      <c r="H399" t="s" s="34">
        <v>5553</v>
      </c>
      <c r="I399" t="s" s="34">
        <v>5554</v>
      </c>
      <c r="J399" t="s" s="34">
        <v>5555</v>
      </c>
      <c r="K399" t="s" s="34">
        <v>5556</v>
      </c>
      <c r="L399" t="s" s="34">
        <v>5557</v>
      </c>
      <c r="M399" s="16"/>
      <c r="N399" s="16"/>
      <c r="O399" t="s" s="34">
        <v>5558</v>
      </c>
      <c r="P399" t="s" s="34">
        <v>5559</v>
      </c>
      <c r="Q399" t="s" s="34">
        <v>5560</v>
      </c>
      <c r="R399" s="16"/>
      <c r="S399" s="16"/>
      <c r="T399" s="16"/>
      <c r="U399" s="16"/>
      <c r="V399" s="16"/>
      <c r="W399" s="16"/>
      <c r="X399" s="55"/>
    </row>
    <row r="400" ht="178" customHeight="1">
      <c r="A400" t="s" s="20">
        <f>"E "&amp;B400</f>
        <v>5561</v>
      </c>
      <c r="B400" s="51">
        <v>397</v>
      </c>
      <c r="C400" s="60">
        <v>1</v>
      </c>
      <c r="D400" s="60">
        <v>0</v>
      </c>
      <c r="E400" t="s" s="30">
        <v>206</v>
      </c>
      <c r="F400" t="s" s="31">
        <v>5562</v>
      </c>
      <c r="G400" s="31"/>
      <c r="H400" t="s" s="30"/>
      <c r="I400" t="s" s="30">
        <v>5538</v>
      </c>
      <c r="J400" t="s" s="30">
        <v>301</v>
      </c>
      <c r="K400" s="78"/>
      <c r="L400" s="79"/>
      <c r="M400" s="32"/>
      <c r="N400" s="32"/>
      <c r="O400" t="s" s="30">
        <v>5563</v>
      </c>
      <c r="P400" t="s" s="30">
        <v>5564</v>
      </c>
      <c r="Q400" t="s" s="30">
        <v>5565</v>
      </c>
      <c r="R400" s="32"/>
      <c r="S400" s="32"/>
      <c r="T400" s="32"/>
      <c r="U400" s="32"/>
      <c r="V400" s="32"/>
      <c r="W400" t="s" s="30">
        <v>5566</v>
      </c>
      <c r="X400" s="39"/>
    </row>
    <row r="401" ht="348" customHeight="1">
      <c r="A401" t="s" s="20">
        <f>"E "&amp;B401</f>
        <v>5567</v>
      </c>
      <c r="B401" s="53">
        <v>398</v>
      </c>
      <c r="C401" s="58">
        <v>1</v>
      </c>
      <c r="D401" s="58">
        <v>0</v>
      </c>
      <c r="E401" t="s" s="34">
        <v>206</v>
      </c>
      <c r="F401" t="s" s="35">
        <v>5568</v>
      </c>
      <c r="G401" t="s" s="35">
        <v>5568</v>
      </c>
      <c r="H401" t="s" s="34"/>
      <c r="I401" t="s" s="34">
        <v>5569</v>
      </c>
      <c r="J401" t="s" s="34">
        <v>3458</v>
      </c>
      <c r="K401" t="s" s="34">
        <v>5543</v>
      </c>
      <c r="L401" t="s" s="34">
        <v>5570</v>
      </c>
      <c r="M401" s="16"/>
      <c r="N401" s="16"/>
      <c r="O401" t="s" s="34">
        <v>5571</v>
      </c>
      <c r="P401" t="s" s="34">
        <v>5572</v>
      </c>
      <c r="Q401" t="s" s="34">
        <v>5573</v>
      </c>
      <c r="R401" s="16"/>
      <c r="S401" s="16"/>
      <c r="T401" s="16"/>
      <c r="U401" s="16"/>
      <c r="V401" s="16"/>
      <c r="W401" t="s" s="34">
        <v>5574</v>
      </c>
      <c r="X401" s="55"/>
    </row>
    <row r="402" ht="268" customHeight="1">
      <c r="A402" t="s" s="20">
        <f>"E "&amp;B402</f>
        <v>5575</v>
      </c>
      <c r="B402" s="51">
        <v>399</v>
      </c>
      <c r="C402" s="60">
        <v>0</v>
      </c>
      <c r="D402" s="60">
        <v>0</v>
      </c>
      <c r="E402" s="78"/>
      <c r="F402" t="s" s="31">
        <v>5576</v>
      </c>
      <c r="G402" t="s" s="31">
        <v>5576</v>
      </c>
      <c r="H402" t="s" s="30">
        <v>5577</v>
      </c>
      <c r="I402" t="s" s="30">
        <v>5578</v>
      </c>
      <c r="J402" t="s" s="30">
        <v>3458</v>
      </c>
      <c r="K402" s="78"/>
      <c r="L402" t="s" s="30">
        <v>5532</v>
      </c>
      <c r="M402" s="32"/>
      <c r="N402" s="32"/>
      <c r="O402" t="s" s="30">
        <v>5579</v>
      </c>
      <c r="P402" t="s" s="30">
        <v>5580</v>
      </c>
      <c r="Q402" t="s" s="30">
        <v>5581</v>
      </c>
      <c r="R402" s="32"/>
      <c r="S402" s="32"/>
      <c r="T402" s="32"/>
      <c r="U402" s="32"/>
      <c r="V402" s="32"/>
      <c r="W402" s="32"/>
      <c r="X402" s="39"/>
    </row>
    <row r="403" ht="18" customHeight="1">
      <c r="A403" t="s" s="20">
        <f>"E "&amp;B403</f>
        <v>5582</v>
      </c>
      <c r="B403" s="53">
        <v>400</v>
      </c>
      <c r="C403" s="58">
        <v>1</v>
      </c>
      <c r="D403" s="58">
        <v>0</v>
      </c>
      <c r="E403" t="s" s="34">
        <v>206</v>
      </c>
      <c r="F403" t="s" s="35">
        <v>5583</v>
      </c>
      <c r="G403" s="35"/>
      <c r="H403" t="s" s="34"/>
      <c r="I403" t="s" s="34">
        <v>301</v>
      </c>
      <c r="J403" s="80"/>
      <c r="K403" s="80"/>
      <c r="L403" s="81"/>
      <c r="M403" s="16"/>
      <c r="N403" s="16"/>
      <c r="O403" t="s" s="34">
        <v>301</v>
      </c>
      <c r="P403" s="16"/>
      <c r="Q403" s="16"/>
      <c r="R403" s="16"/>
      <c r="S403" s="16"/>
      <c r="T403" s="16"/>
      <c r="U403" s="16"/>
      <c r="V403" s="16"/>
      <c r="W403" t="s" s="34">
        <v>5584</v>
      </c>
      <c r="X403" s="55"/>
    </row>
    <row r="404" ht="308" customHeight="1">
      <c r="A404" t="s" s="20">
        <f>"E "&amp;B404</f>
        <v>5585</v>
      </c>
      <c r="B404" s="51">
        <v>401</v>
      </c>
      <c r="C404" s="60">
        <v>0</v>
      </c>
      <c r="D404" s="60">
        <v>0</v>
      </c>
      <c r="E404" s="78"/>
      <c r="F404" t="s" s="31">
        <v>5586</v>
      </c>
      <c r="G404" t="s" s="31">
        <v>5586</v>
      </c>
      <c r="H404" t="s" s="30">
        <v>5587</v>
      </c>
      <c r="I404" t="s" s="30">
        <v>5588</v>
      </c>
      <c r="J404" t="s" s="30">
        <v>4522</v>
      </c>
      <c r="K404" s="78"/>
      <c r="L404" t="s" s="30">
        <v>5589</v>
      </c>
      <c r="M404" s="32"/>
      <c r="N404" s="32"/>
      <c r="O404" t="s" s="30">
        <v>5590</v>
      </c>
      <c r="P404" t="s" s="30">
        <v>5591</v>
      </c>
      <c r="Q404" t="s" s="30">
        <v>5592</v>
      </c>
      <c r="R404" s="32"/>
      <c r="S404" s="32"/>
      <c r="T404" s="32"/>
      <c r="U404" s="32"/>
      <c r="V404" s="32"/>
      <c r="W404" s="32"/>
      <c r="X404" s="39"/>
    </row>
    <row r="405" ht="118" customHeight="1">
      <c r="A405" t="s" s="20">
        <f>"E "&amp;B405</f>
        <v>5593</v>
      </c>
      <c r="B405" s="53">
        <v>402</v>
      </c>
      <c r="C405" s="58">
        <v>1</v>
      </c>
      <c r="D405" s="58">
        <v>0</v>
      </c>
      <c r="E405" t="s" s="34">
        <v>301</v>
      </c>
      <c r="F405" t="s" s="35">
        <v>5594</v>
      </c>
      <c r="G405" t="s" s="35">
        <v>5595</v>
      </c>
      <c r="H405" s="16"/>
      <c r="I405" t="s" s="34">
        <v>5211</v>
      </c>
      <c r="J405" t="s" s="34">
        <v>3533</v>
      </c>
      <c r="K405" s="80"/>
      <c r="L405" s="81"/>
      <c r="M405" s="16"/>
      <c r="N405" s="16"/>
      <c r="O405" t="s" s="34">
        <v>5596</v>
      </c>
      <c r="P405" t="s" s="34">
        <v>5597</v>
      </c>
      <c r="Q405" t="s" s="34">
        <v>5598</v>
      </c>
      <c r="R405" s="16"/>
      <c r="S405" s="16"/>
      <c r="T405" s="16"/>
      <c r="U405" s="16"/>
      <c r="V405" s="16"/>
      <c r="W405" s="16"/>
      <c r="X405" s="55"/>
    </row>
    <row r="406" ht="168" customHeight="1">
      <c r="A406" t="s" s="20">
        <f>"E "&amp;B406</f>
        <v>5599</v>
      </c>
      <c r="B406" s="51">
        <v>403</v>
      </c>
      <c r="C406" s="60">
        <v>0</v>
      </c>
      <c r="D406" s="60">
        <v>0</v>
      </c>
      <c r="E406" s="78"/>
      <c r="F406" t="s" s="31">
        <v>5594</v>
      </c>
      <c r="G406" t="s" s="31">
        <v>5600</v>
      </c>
      <c r="H406" t="s" s="30">
        <v>5601</v>
      </c>
      <c r="I406" t="s" s="30">
        <v>5602</v>
      </c>
      <c r="J406" t="s" s="30">
        <v>3458</v>
      </c>
      <c r="K406" s="78"/>
      <c r="L406" s="79"/>
      <c r="M406" s="32"/>
      <c r="N406" s="32"/>
      <c r="O406" t="s" s="30">
        <v>5603</v>
      </c>
      <c r="P406" t="s" s="30">
        <v>5604</v>
      </c>
      <c r="Q406" t="s" s="30">
        <v>5605</v>
      </c>
      <c r="R406" s="32"/>
      <c r="S406" s="32"/>
      <c r="T406" s="32"/>
      <c r="U406" s="32"/>
      <c r="V406" s="32"/>
      <c r="W406" s="32"/>
      <c r="X406" s="39"/>
    </row>
    <row r="407" ht="38" customHeight="1">
      <c r="A407" t="s" s="20">
        <f>"E "&amp;B407</f>
        <v>5606</v>
      </c>
      <c r="B407" s="53">
        <v>404</v>
      </c>
      <c r="C407" s="58">
        <v>0</v>
      </c>
      <c r="D407" s="58">
        <v>0</v>
      </c>
      <c r="E407" s="16"/>
      <c r="F407" t="s" s="35">
        <v>5607</v>
      </c>
      <c r="G407" t="s" s="35">
        <v>5608</v>
      </c>
      <c r="H407" t="s" s="34">
        <v>5609</v>
      </c>
      <c r="I407" t="s" s="34">
        <v>5610</v>
      </c>
      <c r="J407" t="s" s="34">
        <v>301</v>
      </c>
      <c r="K407" t="s" s="34">
        <v>5611</v>
      </c>
      <c r="L407" s="16"/>
      <c r="M407" s="16"/>
      <c r="N407" s="16"/>
      <c r="O407" t="s" s="34">
        <v>5612</v>
      </c>
      <c r="P407" t="s" s="34">
        <v>5613</v>
      </c>
      <c r="Q407" s="16"/>
      <c r="R407" s="16"/>
      <c r="S407" s="16"/>
      <c r="T407" s="16"/>
      <c r="U407" s="16"/>
      <c r="V407" s="16"/>
      <c r="W407" s="16"/>
      <c r="X407" s="55"/>
    </row>
    <row r="408" ht="28" customHeight="1">
      <c r="A408" t="s" s="20">
        <f>"E "&amp;B408</f>
        <v>5614</v>
      </c>
      <c r="B408" s="51">
        <v>405</v>
      </c>
      <c r="C408" s="60">
        <v>0</v>
      </c>
      <c r="D408" s="60">
        <v>0</v>
      </c>
      <c r="E408" s="78"/>
      <c r="F408" t="s" s="31">
        <v>5615</v>
      </c>
      <c r="G408" t="s" s="31">
        <v>5615</v>
      </c>
      <c r="H408" t="s" s="30">
        <v>5616</v>
      </c>
      <c r="I408" t="s" s="30">
        <v>5617</v>
      </c>
      <c r="J408" t="s" s="30">
        <v>3458</v>
      </c>
      <c r="K408" s="78"/>
      <c r="L408" t="s" s="30">
        <v>5618</v>
      </c>
      <c r="M408" s="32"/>
      <c r="N408" s="32"/>
      <c r="O408" t="s" s="30">
        <v>5619</v>
      </c>
      <c r="P408" t="s" s="30">
        <v>5620</v>
      </c>
      <c r="Q408" s="32"/>
      <c r="R408" s="32"/>
      <c r="S408" s="32"/>
      <c r="T408" s="32"/>
      <c r="U408" s="32"/>
      <c r="V408" s="32"/>
      <c r="W408" s="32"/>
      <c r="X408" s="39"/>
    </row>
    <row r="409" ht="38" customHeight="1">
      <c r="A409" t="s" s="20">
        <f>"E "&amp;B409</f>
        <v>5621</v>
      </c>
      <c r="B409" s="53">
        <v>406</v>
      </c>
      <c r="C409" s="58">
        <v>1</v>
      </c>
      <c r="D409" s="58">
        <v>0</v>
      </c>
      <c r="E409" t="s" s="34">
        <v>206</v>
      </c>
      <c r="F409" t="s" s="35">
        <v>5622</v>
      </c>
      <c r="G409" s="35"/>
      <c r="H409" t="s" s="34"/>
      <c r="I409" t="s" s="34">
        <v>5623</v>
      </c>
      <c r="J409" t="s" s="34">
        <v>301</v>
      </c>
      <c r="K409" s="80"/>
      <c r="L409" s="81"/>
      <c r="M409" s="16"/>
      <c r="N409" t="s" s="34">
        <v>5624</v>
      </c>
      <c r="O409" s="16"/>
      <c r="P409" s="16"/>
      <c r="Q409" s="16"/>
      <c r="R409" s="16"/>
      <c r="S409" s="16"/>
      <c r="T409" s="16"/>
      <c r="U409" s="16"/>
      <c r="V409" s="16"/>
      <c r="W409" t="s" s="34">
        <v>5625</v>
      </c>
      <c r="X409" s="55"/>
    </row>
    <row r="410" ht="48" customHeight="1">
      <c r="A410" t="s" s="20">
        <f>"E "&amp;B410</f>
        <v>5626</v>
      </c>
      <c r="B410" s="51">
        <v>407</v>
      </c>
      <c r="C410" s="60">
        <v>0</v>
      </c>
      <c r="D410" s="60">
        <v>0</v>
      </c>
      <c r="E410" s="32"/>
      <c r="F410" t="s" s="31">
        <v>5627</v>
      </c>
      <c r="G410" t="s" s="31">
        <v>5595</v>
      </c>
      <c r="H410" t="s" s="30">
        <v>5628</v>
      </c>
      <c r="I410" t="s" s="30">
        <v>5629</v>
      </c>
      <c r="J410" t="s" s="30">
        <v>3458</v>
      </c>
      <c r="K410" t="s" s="30">
        <v>5630</v>
      </c>
      <c r="L410" t="s" s="30">
        <v>5631</v>
      </c>
      <c r="M410" s="32"/>
      <c r="N410" s="32"/>
      <c r="O410" t="s" s="30">
        <v>5632</v>
      </c>
      <c r="P410" t="s" s="30">
        <v>5633</v>
      </c>
      <c r="Q410" s="32"/>
      <c r="R410" s="32"/>
      <c r="S410" s="32"/>
      <c r="T410" s="32"/>
      <c r="U410" s="32"/>
      <c r="V410" s="32"/>
      <c r="W410" s="32"/>
      <c r="X410" s="39"/>
    </row>
    <row r="411" ht="18" customHeight="1">
      <c r="A411" t="s" s="20">
        <f>"E "&amp;B411</f>
        <v>5634</v>
      </c>
      <c r="B411" s="53">
        <v>408</v>
      </c>
      <c r="C411" s="58">
        <v>0</v>
      </c>
      <c r="D411" s="58">
        <v>0</v>
      </c>
      <c r="E411" s="16"/>
      <c r="F411" t="s" s="35">
        <v>5635</v>
      </c>
      <c r="G411" t="s" s="35">
        <v>5635</v>
      </c>
      <c r="H411" t="s" s="34">
        <v>5636</v>
      </c>
      <c r="I411" t="s" s="34">
        <v>5637</v>
      </c>
      <c r="J411" t="s" s="34">
        <v>3458</v>
      </c>
      <c r="K411" s="16"/>
      <c r="L411" t="s" s="34">
        <v>5618</v>
      </c>
      <c r="M411" s="16"/>
      <c r="N411" s="16"/>
      <c r="O411" s="16"/>
      <c r="P411" t="s" s="34">
        <v>5638</v>
      </c>
      <c r="Q411" s="16"/>
      <c r="R411" s="16"/>
      <c r="S411" s="16"/>
      <c r="T411" s="16"/>
      <c r="U411" s="16"/>
      <c r="V411" s="16"/>
      <c r="W411" s="16"/>
      <c r="X411" s="55"/>
    </row>
    <row r="412" ht="68" customHeight="1">
      <c r="A412" t="s" s="20">
        <f>"E "&amp;B412</f>
        <v>5639</v>
      </c>
      <c r="B412" s="51">
        <v>409</v>
      </c>
      <c r="C412" s="60">
        <v>1</v>
      </c>
      <c r="D412" s="60">
        <v>0</v>
      </c>
      <c r="E412" t="s" s="30">
        <v>206</v>
      </c>
      <c r="F412" t="s" s="31">
        <v>5640</v>
      </c>
      <c r="G412" t="s" s="31">
        <v>209</v>
      </c>
      <c r="H412" t="s" s="30"/>
      <c r="I412" t="s" s="30">
        <v>5641</v>
      </c>
      <c r="J412" t="s" s="30">
        <v>3458</v>
      </c>
      <c r="K412" t="s" s="30">
        <v>5642</v>
      </c>
      <c r="L412" s="79"/>
      <c r="M412" s="32"/>
      <c r="N412" s="32"/>
      <c r="O412" t="s" s="30">
        <v>301</v>
      </c>
      <c r="P412" s="32"/>
      <c r="Q412" s="32"/>
      <c r="R412" s="32"/>
      <c r="S412" s="32"/>
      <c r="T412" s="32"/>
      <c r="U412" s="32"/>
      <c r="V412" t="s" s="30">
        <v>5643</v>
      </c>
      <c r="W412" s="32"/>
      <c r="X412" s="39"/>
    </row>
    <row r="413" ht="98" customHeight="1">
      <c r="A413" t="s" s="20">
        <f>"E "&amp;B413</f>
        <v>5644</v>
      </c>
      <c r="B413" s="53">
        <v>410</v>
      </c>
      <c r="C413" s="58">
        <v>0</v>
      </c>
      <c r="D413" s="58">
        <v>0</v>
      </c>
      <c r="E413" s="80"/>
      <c r="F413" t="s" s="35">
        <v>5645</v>
      </c>
      <c r="G413" t="s" s="35">
        <v>5646</v>
      </c>
      <c r="H413" t="s" s="34">
        <v>5609</v>
      </c>
      <c r="I413" t="s" s="34">
        <v>5647</v>
      </c>
      <c r="J413" t="s" s="34">
        <v>3458</v>
      </c>
      <c r="K413" t="s" s="34">
        <v>5611</v>
      </c>
      <c r="L413" s="81"/>
      <c r="M413" s="16"/>
      <c r="N413" s="16"/>
      <c r="O413" t="s" s="34">
        <v>5648</v>
      </c>
      <c r="P413" t="s" s="34">
        <v>5649</v>
      </c>
      <c r="Q413" t="s" s="34">
        <v>5650</v>
      </c>
      <c r="R413" s="16"/>
      <c r="S413" s="16"/>
      <c r="T413" s="16"/>
      <c r="U413" s="16"/>
      <c r="V413" s="16"/>
      <c r="W413" s="16"/>
      <c r="X413" s="55"/>
    </row>
    <row r="414" ht="148" customHeight="1">
      <c r="A414" t="s" s="20">
        <f>"E "&amp;B414</f>
        <v>5651</v>
      </c>
      <c r="B414" s="51">
        <v>411</v>
      </c>
      <c r="C414" s="60">
        <v>0</v>
      </c>
      <c r="D414" s="60">
        <v>0</v>
      </c>
      <c r="E414" s="78"/>
      <c r="F414" t="s" s="31">
        <v>5652</v>
      </c>
      <c r="G414" t="s" s="31">
        <v>5652</v>
      </c>
      <c r="H414" t="s" s="30">
        <v>5653</v>
      </c>
      <c r="I414" t="s" s="30">
        <v>5654</v>
      </c>
      <c r="J414" t="s" s="30">
        <v>3458</v>
      </c>
      <c r="K414" s="78"/>
      <c r="L414" s="79"/>
      <c r="M414" s="32"/>
      <c r="N414" s="32"/>
      <c r="O414" t="s" s="30">
        <v>5655</v>
      </c>
      <c r="P414" t="s" s="30">
        <v>5656</v>
      </c>
      <c r="Q414" t="s" s="30">
        <v>5657</v>
      </c>
      <c r="R414" s="32"/>
      <c r="S414" s="32"/>
      <c r="T414" s="32"/>
      <c r="U414" s="32"/>
      <c r="V414" s="32"/>
      <c r="W414" s="32"/>
      <c r="X414" s="39"/>
    </row>
    <row r="415" ht="548" customHeight="1">
      <c r="A415" t="s" s="20">
        <f>"E "&amp;B415</f>
        <v>5658</v>
      </c>
      <c r="B415" s="53">
        <v>412</v>
      </c>
      <c r="C415" s="58">
        <v>0</v>
      </c>
      <c r="D415" s="58">
        <v>0</v>
      </c>
      <c r="E415" s="80"/>
      <c r="F415" t="s" s="35">
        <v>5659</v>
      </c>
      <c r="G415" t="s" s="35">
        <v>5660</v>
      </c>
      <c r="H415" t="s" s="34">
        <v>5553</v>
      </c>
      <c r="I415" t="s" s="34">
        <v>5661</v>
      </c>
      <c r="J415" t="s" s="34">
        <v>5662</v>
      </c>
      <c r="K415" t="s" s="34">
        <v>5556</v>
      </c>
      <c r="L415" s="81"/>
      <c r="M415" s="16"/>
      <c r="N415" s="16"/>
      <c r="O415" t="s" s="34">
        <v>5663</v>
      </c>
      <c r="P415" t="s" s="34">
        <v>5664</v>
      </c>
      <c r="Q415" t="s" s="34">
        <v>5665</v>
      </c>
      <c r="R415" s="16"/>
      <c r="S415" s="16"/>
      <c r="T415" s="16"/>
      <c r="U415" s="16"/>
      <c r="V415" s="16"/>
      <c r="W415" s="16"/>
      <c r="X415" s="55"/>
    </row>
    <row r="416" ht="88" customHeight="1">
      <c r="A416" t="s" s="20">
        <f>"E "&amp;B416</f>
        <v>5666</v>
      </c>
      <c r="B416" s="51">
        <v>413</v>
      </c>
      <c r="C416" s="60">
        <v>0</v>
      </c>
      <c r="D416" s="60">
        <v>0</v>
      </c>
      <c r="E416" s="78"/>
      <c r="F416" t="s" s="31">
        <v>5667</v>
      </c>
      <c r="G416" t="s" s="31">
        <v>5667</v>
      </c>
      <c r="H416" t="s" s="30">
        <v>5668</v>
      </c>
      <c r="I416" t="s" s="30">
        <v>5669</v>
      </c>
      <c r="J416" t="s" s="30">
        <v>3458</v>
      </c>
      <c r="K416" s="78"/>
      <c r="L416" t="s" s="30">
        <v>5670</v>
      </c>
      <c r="M416" s="32"/>
      <c r="N416" s="32"/>
      <c r="O416" t="s" s="30">
        <v>5671</v>
      </c>
      <c r="P416" t="s" s="30">
        <v>5672</v>
      </c>
      <c r="Q416" t="s" s="30">
        <v>5673</v>
      </c>
      <c r="R416" s="32"/>
      <c r="S416" s="32"/>
      <c r="T416" s="32"/>
      <c r="U416" s="32"/>
      <c r="V416" s="32"/>
      <c r="W416" s="32"/>
      <c r="X416" s="39"/>
    </row>
    <row r="417" ht="48" customHeight="1">
      <c r="A417" t="s" s="20">
        <f>"E "&amp;B417</f>
        <v>5674</v>
      </c>
      <c r="B417" s="53">
        <v>414</v>
      </c>
      <c r="C417" s="58">
        <v>1</v>
      </c>
      <c r="D417" s="58">
        <v>0</v>
      </c>
      <c r="E417" t="s" s="34">
        <v>226</v>
      </c>
      <c r="F417" t="s" s="35">
        <v>227</v>
      </c>
      <c r="G417" t="s" s="35">
        <v>228</v>
      </c>
      <c r="H417" t="s" s="34"/>
      <c r="I417" t="s" s="34">
        <v>5675</v>
      </c>
      <c r="J417" t="s" s="34">
        <v>3458</v>
      </c>
      <c r="K417" s="80"/>
      <c r="L417" s="81"/>
      <c r="M417" s="16"/>
      <c r="N417" t="s" s="34">
        <v>5676</v>
      </c>
      <c r="O417" s="16"/>
      <c r="P417" s="16"/>
      <c r="Q417" s="16"/>
      <c r="R417" t="s" s="34">
        <v>5677</v>
      </c>
      <c r="S417" s="16"/>
      <c r="T417" s="16"/>
      <c r="U417" s="16"/>
      <c r="V417" t="s" s="34">
        <v>5678</v>
      </c>
      <c r="W417" t="s" s="34">
        <v>5679</v>
      </c>
      <c r="X417" s="55"/>
    </row>
    <row r="418" ht="28" customHeight="1">
      <c r="A418" t="s" s="20">
        <f>"E "&amp;B418</f>
        <v>5680</v>
      </c>
      <c r="B418" s="51">
        <v>415</v>
      </c>
      <c r="C418" s="60">
        <v>0</v>
      </c>
      <c r="D418" s="60">
        <v>0</v>
      </c>
      <c r="E418" s="78"/>
      <c r="F418" t="s" s="31">
        <v>5681</v>
      </c>
      <c r="G418" t="s" s="31">
        <v>5682</v>
      </c>
      <c r="H418" t="s" s="30">
        <v>5683</v>
      </c>
      <c r="I418" t="s" s="30">
        <v>5684</v>
      </c>
      <c r="J418" t="s" s="30">
        <v>3458</v>
      </c>
      <c r="K418" t="s" s="30">
        <v>5685</v>
      </c>
      <c r="L418" t="s" s="30">
        <v>5686</v>
      </c>
      <c r="M418" s="32"/>
      <c r="N418" s="32"/>
      <c r="O418" t="s" s="30">
        <v>5687</v>
      </c>
      <c r="P418" t="s" s="30">
        <v>5688</v>
      </c>
      <c r="Q418" t="s" s="30">
        <v>5689</v>
      </c>
      <c r="R418" s="32"/>
      <c r="S418" s="32"/>
      <c r="T418" s="32"/>
      <c r="U418" s="32"/>
      <c r="V418" s="32"/>
      <c r="W418" s="32"/>
      <c r="X418" s="39"/>
    </row>
    <row r="419" ht="28" customHeight="1">
      <c r="A419" t="s" s="20">
        <f>"E "&amp;B419</f>
        <v>5690</v>
      </c>
      <c r="B419" s="53">
        <v>416</v>
      </c>
      <c r="C419" s="58">
        <v>1</v>
      </c>
      <c r="D419" s="58">
        <v>0</v>
      </c>
      <c r="E419" t="s" s="34">
        <v>230</v>
      </c>
      <c r="F419" t="s" s="35">
        <v>231</v>
      </c>
      <c r="G419" t="s" s="35">
        <v>232</v>
      </c>
      <c r="H419" t="s" s="34"/>
      <c r="I419" t="s" s="34">
        <v>5691</v>
      </c>
      <c r="J419" t="s" s="34">
        <v>301</v>
      </c>
      <c r="K419" t="s" s="34">
        <v>5026</v>
      </c>
      <c r="L419" t="s" s="34">
        <v>5692</v>
      </c>
      <c r="M419" s="16"/>
      <c r="N419" t="s" s="34">
        <v>5693</v>
      </c>
      <c r="O419" s="16"/>
      <c r="P419" s="16"/>
      <c r="Q419" s="16"/>
      <c r="R419" t="s" s="34">
        <v>5694</v>
      </c>
      <c r="S419" s="16"/>
      <c r="T419" s="16"/>
      <c r="U419" s="16"/>
      <c r="V419" s="16"/>
      <c r="W419" s="16"/>
      <c r="X419" s="55"/>
    </row>
    <row r="420" ht="78" customHeight="1">
      <c r="A420" t="s" s="20">
        <f>"E "&amp;B420</f>
        <v>5695</v>
      </c>
      <c r="B420" s="51">
        <v>417</v>
      </c>
      <c r="C420" s="60">
        <v>0</v>
      </c>
      <c r="D420" s="60">
        <v>0</v>
      </c>
      <c r="E420" s="78"/>
      <c r="F420" t="s" s="31">
        <v>5696</v>
      </c>
      <c r="G420" t="s" s="31">
        <v>5696</v>
      </c>
      <c r="H420" t="s" s="30">
        <v>5697</v>
      </c>
      <c r="I420" t="s" s="30">
        <v>5698</v>
      </c>
      <c r="J420" t="s" s="30">
        <v>3458</v>
      </c>
      <c r="K420" s="78"/>
      <c r="L420" t="s" s="30">
        <v>5699</v>
      </c>
      <c r="M420" s="32"/>
      <c r="N420" t="s" s="30">
        <v>5700</v>
      </c>
      <c r="O420" s="32"/>
      <c r="P420" s="32"/>
      <c r="Q420" t="s" s="30">
        <v>5701</v>
      </c>
      <c r="R420" s="32"/>
      <c r="S420" s="32"/>
      <c r="T420" s="32"/>
      <c r="U420" s="32"/>
      <c r="V420" s="32"/>
      <c r="W420" s="32"/>
      <c r="X420" s="39"/>
    </row>
    <row r="421" ht="28" customHeight="1">
      <c r="A421" t="s" s="20">
        <f>"E "&amp;B421</f>
        <v>5702</v>
      </c>
      <c r="B421" s="53">
        <v>418</v>
      </c>
      <c r="C421" s="58">
        <v>0</v>
      </c>
      <c r="D421" s="58">
        <v>0</v>
      </c>
      <c r="E421" s="80"/>
      <c r="F421" t="s" s="35">
        <v>5703</v>
      </c>
      <c r="G421" t="s" s="35">
        <v>5703</v>
      </c>
      <c r="H421" t="s" s="34">
        <v>5704</v>
      </c>
      <c r="I421" t="s" s="34">
        <v>5705</v>
      </c>
      <c r="J421" t="s" s="34">
        <v>3458</v>
      </c>
      <c r="K421" s="80"/>
      <c r="L421" s="81"/>
      <c r="M421" s="16"/>
      <c r="N421" s="16"/>
      <c r="O421" t="s" s="34">
        <v>5706</v>
      </c>
      <c r="P421" t="s" s="34">
        <v>5707</v>
      </c>
      <c r="Q421" s="16"/>
      <c r="R421" s="16"/>
      <c r="S421" s="16"/>
      <c r="T421" s="16"/>
      <c r="U421" s="16"/>
      <c r="V421" s="16"/>
      <c r="W421" s="16"/>
      <c r="X421" s="55"/>
    </row>
    <row r="422" ht="28" customHeight="1">
      <c r="A422" t="s" s="20">
        <f>"E "&amp;B422</f>
        <v>5708</v>
      </c>
      <c r="B422" s="51">
        <v>419</v>
      </c>
      <c r="C422" s="60">
        <v>0</v>
      </c>
      <c r="D422" s="60">
        <v>0</v>
      </c>
      <c r="E422" s="78"/>
      <c r="F422" t="s" s="31">
        <v>5703</v>
      </c>
      <c r="G422" t="s" s="31">
        <v>5703</v>
      </c>
      <c r="H422" t="s" s="30">
        <v>5709</v>
      </c>
      <c r="I422" t="s" s="30">
        <v>5710</v>
      </c>
      <c r="J422" t="s" s="30">
        <v>3458</v>
      </c>
      <c r="K422" s="78"/>
      <c r="L422" s="79"/>
      <c r="M422" s="32"/>
      <c r="N422" s="32"/>
      <c r="O422" t="s" s="30">
        <v>5711</v>
      </c>
      <c r="P422" t="s" s="30">
        <v>5712</v>
      </c>
      <c r="Q422" t="s" s="30">
        <v>5713</v>
      </c>
      <c r="R422" s="32"/>
      <c r="S422" s="32"/>
      <c r="T422" s="32"/>
      <c r="U422" s="32"/>
      <c r="V422" s="32"/>
      <c r="W422" s="32"/>
      <c r="X422" s="39"/>
    </row>
    <row r="423" ht="28" customHeight="1">
      <c r="A423" t="s" s="20">
        <f>"E "&amp;B423</f>
        <v>5714</v>
      </c>
      <c r="B423" s="53">
        <v>420</v>
      </c>
      <c r="C423" s="58">
        <v>0</v>
      </c>
      <c r="D423" s="58">
        <v>0</v>
      </c>
      <c r="E423" s="80"/>
      <c r="F423" t="s" s="35">
        <v>5715</v>
      </c>
      <c r="G423" t="s" s="35">
        <v>5715</v>
      </c>
      <c r="H423" t="s" s="34">
        <v>5716</v>
      </c>
      <c r="I423" t="s" s="34">
        <v>5717</v>
      </c>
      <c r="J423" t="s" s="34">
        <v>3458</v>
      </c>
      <c r="K423" s="80"/>
      <c r="L423" s="81"/>
      <c r="M423" s="16"/>
      <c r="N423" s="16"/>
      <c r="O423" t="s" s="34">
        <v>5711</v>
      </c>
      <c r="P423" t="s" s="34">
        <v>5707</v>
      </c>
      <c r="Q423" s="16"/>
      <c r="R423" s="16"/>
      <c r="S423" s="16"/>
      <c r="T423" s="16"/>
      <c r="U423" s="16"/>
      <c r="V423" s="16"/>
      <c r="W423" s="16"/>
      <c r="X423" s="55"/>
    </row>
    <row r="424" ht="128" customHeight="1">
      <c r="A424" t="s" s="20">
        <f>"E "&amp;B424</f>
        <v>5718</v>
      </c>
      <c r="B424" s="51">
        <v>421</v>
      </c>
      <c r="C424" s="60">
        <v>0</v>
      </c>
      <c r="D424" s="60">
        <v>0</v>
      </c>
      <c r="E424" s="78"/>
      <c r="F424" t="s" s="31">
        <v>5719</v>
      </c>
      <c r="G424" t="s" s="31">
        <v>5720</v>
      </c>
      <c r="H424" t="s" s="30">
        <v>5721</v>
      </c>
      <c r="I424" t="s" s="30">
        <v>5722</v>
      </c>
      <c r="J424" t="s" s="30">
        <v>3458</v>
      </c>
      <c r="K424" t="s" s="30">
        <v>5723</v>
      </c>
      <c r="L424" t="s" s="30">
        <v>5724</v>
      </c>
      <c r="M424" s="32"/>
      <c r="N424" s="32"/>
      <c r="O424" t="s" s="30">
        <v>5725</v>
      </c>
      <c r="P424" t="s" s="30">
        <v>5726</v>
      </c>
      <c r="Q424" t="s" s="30">
        <v>5727</v>
      </c>
      <c r="R424" s="32"/>
      <c r="S424" s="32"/>
      <c r="T424" s="32"/>
      <c r="U424" s="32"/>
      <c r="V424" s="32"/>
      <c r="W424" s="32"/>
      <c r="X424" s="39"/>
    </row>
    <row r="425" ht="18" customHeight="1">
      <c r="A425" t="s" s="20">
        <f>"E "&amp;B425</f>
        <v>5728</v>
      </c>
      <c r="B425" s="53">
        <v>422</v>
      </c>
      <c r="C425" s="58">
        <v>1</v>
      </c>
      <c r="D425" s="58">
        <v>0</v>
      </c>
      <c r="E425" t="s" s="34">
        <v>220</v>
      </c>
      <c r="F425" t="s" s="35">
        <v>5729</v>
      </c>
      <c r="G425" t="s" s="35">
        <v>5730</v>
      </c>
      <c r="H425" s="16"/>
      <c r="I425" t="s" s="34">
        <v>4230</v>
      </c>
      <c r="J425" t="s" s="34">
        <v>301</v>
      </c>
      <c r="K425" s="80"/>
      <c r="L425" s="16"/>
      <c r="M425" s="16"/>
      <c r="N425" s="16"/>
      <c r="O425" t="s" s="34">
        <v>5731</v>
      </c>
      <c r="P425" t="s" s="34">
        <v>5732</v>
      </c>
      <c r="Q425" s="16"/>
      <c r="R425" s="16"/>
      <c r="S425" s="81"/>
      <c r="T425" s="81"/>
      <c r="U425" t="s" s="34">
        <v>5733</v>
      </c>
      <c r="V425" s="16"/>
      <c r="W425" s="16"/>
      <c r="X425" s="55"/>
    </row>
    <row r="426" ht="38" customHeight="1">
      <c r="A426" t="s" s="20">
        <f>"E "&amp;B426</f>
        <v>5734</v>
      </c>
      <c r="B426" s="51">
        <v>423</v>
      </c>
      <c r="C426" s="60">
        <v>0</v>
      </c>
      <c r="D426" s="60">
        <v>0</v>
      </c>
      <c r="E426" s="78"/>
      <c r="F426" t="s" s="31">
        <v>5735</v>
      </c>
      <c r="G426" t="s" s="31">
        <v>5735</v>
      </c>
      <c r="H426" t="s" s="30">
        <v>5736</v>
      </c>
      <c r="I426" t="s" s="30">
        <v>5737</v>
      </c>
      <c r="J426" t="s" s="30">
        <v>5738</v>
      </c>
      <c r="K426" s="78"/>
      <c r="L426" t="s" s="30">
        <v>5739</v>
      </c>
      <c r="M426" s="32"/>
      <c r="N426" s="78"/>
      <c r="O426" t="s" s="30">
        <v>5740</v>
      </c>
      <c r="P426" t="s" s="30">
        <v>5741</v>
      </c>
      <c r="Q426" s="32"/>
      <c r="R426" s="32"/>
      <c r="S426" s="32"/>
      <c r="T426" s="32"/>
      <c r="U426" s="32"/>
      <c r="V426" s="32"/>
      <c r="W426" s="32"/>
      <c r="X426" s="39"/>
    </row>
    <row r="427" ht="38" customHeight="1">
      <c r="A427" t="s" s="20">
        <f>"E "&amp;B427</f>
        <v>5742</v>
      </c>
      <c r="B427" s="53">
        <v>424</v>
      </c>
      <c r="C427" s="58">
        <v>0</v>
      </c>
      <c r="D427" s="58">
        <v>0</v>
      </c>
      <c r="E427" s="80"/>
      <c r="F427" t="s" s="35">
        <v>5743</v>
      </c>
      <c r="G427" t="s" s="35">
        <v>5743</v>
      </c>
      <c r="H427" t="s" s="34">
        <v>5744</v>
      </c>
      <c r="I427" t="s" s="34">
        <v>5745</v>
      </c>
      <c r="J427" t="s" s="34">
        <v>3458</v>
      </c>
      <c r="K427" s="80"/>
      <c r="L427" t="s" s="34">
        <v>5746</v>
      </c>
      <c r="M427" t="s" s="34">
        <v>5747</v>
      </c>
      <c r="N427" s="80"/>
      <c r="O427" t="s" s="34">
        <v>5748</v>
      </c>
      <c r="P427" t="s" s="34">
        <v>5749</v>
      </c>
      <c r="Q427" t="s" s="34">
        <v>5750</v>
      </c>
      <c r="R427" s="16"/>
      <c r="S427" s="16"/>
      <c r="T427" s="16"/>
      <c r="U427" s="16"/>
      <c r="V427" s="16"/>
      <c r="W427" s="16"/>
      <c r="X427" s="55"/>
    </row>
    <row r="428" ht="88" customHeight="1">
      <c r="A428" t="s" s="20">
        <f>"E "&amp;B428</f>
        <v>5751</v>
      </c>
      <c r="B428" s="51">
        <v>425</v>
      </c>
      <c r="C428" s="60">
        <v>1</v>
      </c>
      <c r="D428" s="60">
        <v>0</v>
      </c>
      <c r="E428" t="s" s="30">
        <v>220</v>
      </c>
      <c r="F428" t="s" s="31">
        <v>5752</v>
      </c>
      <c r="G428" t="s" s="31">
        <v>5753</v>
      </c>
      <c r="H428" t="s" s="30">
        <v>5754</v>
      </c>
      <c r="I428" t="s" s="30">
        <v>5755</v>
      </c>
      <c r="J428" t="s" s="30">
        <v>2483</v>
      </c>
      <c r="K428" s="78"/>
      <c r="L428" t="s" s="30">
        <v>5756</v>
      </c>
      <c r="M428" s="32"/>
      <c r="N428" t="s" s="30">
        <v>5757</v>
      </c>
      <c r="O428" s="32"/>
      <c r="P428" s="32"/>
      <c r="Q428" t="s" s="30">
        <v>5758</v>
      </c>
      <c r="R428" s="32"/>
      <c r="S428" s="79"/>
      <c r="T428" s="79"/>
      <c r="U428" s="30"/>
      <c r="V428" s="32"/>
      <c r="W428" s="32"/>
      <c r="X428" s="39"/>
    </row>
    <row r="429" ht="48" customHeight="1">
      <c r="A429" t="s" s="20">
        <f>"E "&amp;B429</f>
        <v>5759</v>
      </c>
      <c r="B429" s="53">
        <v>426</v>
      </c>
      <c r="C429" s="58">
        <v>1</v>
      </c>
      <c r="D429" s="58">
        <v>0</v>
      </c>
      <c r="E429" t="s" s="34">
        <v>234</v>
      </c>
      <c r="F429" t="s" s="35">
        <v>236</v>
      </c>
      <c r="G429" t="s" s="35">
        <v>237</v>
      </c>
      <c r="H429" t="s" s="34"/>
      <c r="I429" t="s" s="34">
        <v>5760</v>
      </c>
      <c r="J429" t="s" s="34">
        <v>5761</v>
      </c>
      <c r="K429" s="80"/>
      <c r="L429" s="81"/>
      <c r="M429" s="16"/>
      <c r="N429" s="16"/>
      <c r="O429" t="s" s="34">
        <v>5762</v>
      </c>
      <c r="P429" t="s" s="34">
        <v>5763</v>
      </c>
      <c r="Q429" t="s" s="34">
        <v>5764</v>
      </c>
      <c r="R429" t="s" s="34">
        <v>5765</v>
      </c>
      <c r="S429" s="16"/>
      <c r="T429" s="16"/>
      <c r="U429" s="16"/>
      <c r="V429" s="16"/>
      <c r="W429" s="16"/>
      <c r="X429" s="55"/>
    </row>
    <row r="430" ht="78" customHeight="1">
      <c r="A430" t="s" s="20">
        <f>"E "&amp;B430</f>
        <v>5766</v>
      </c>
      <c r="B430" s="51">
        <v>427</v>
      </c>
      <c r="C430" s="60">
        <v>0</v>
      </c>
      <c r="D430" s="60">
        <v>0</v>
      </c>
      <c r="E430" s="78"/>
      <c r="F430" t="s" s="31">
        <v>5767</v>
      </c>
      <c r="G430" t="s" s="31">
        <v>5767</v>
      </c>
      <c r="H430" t="s" s="30">
        <v>5768</v>
      </c>
      <c r="I430" t="s" s="30">
        <v>5769</v>
      </c>
      <c r="J430" t="s" s="30">
        <v>3458</v>
      </c>
      <c r="K430" s="78"/>
      <c r="L430" s="79"/>
      <c r="M430" s="32"/>
      <c r="N430" s="78"/>
      <c r="O430" t="s" s="30">
        <v>5770</v>
      </c>
      <c r="P430" t="s" s="30">
        <v>5771</v>
      </c>
      <c r="Q430" t="s" s="30">
        <v>5772</v>
      </c>
      <c r="R430" s="32"/>
      <c r="S430" s="32"/>
      <c r="T430" s="32"/>
      <c r="U430" s="32"/>
      <c r="V430" s="32"/>
      <c r="W430" s="32"/>
      <c r="X430" s="39"/>
    </row>
    <row r="431" ht="258" customHeight="1">
      <c r="A431" t="s" s="20">
        <f>"E "&amp;B431</f>
        <v>5773</v>
      </c>
      <c r="B431" s="53">
        <v>428</v>
      </c>
      <c r="C431" s="58">
        <v>1</v>
      </c>
      <c r="D431" s="58">
        <v>1</v>
      </c>
      <c r="E431" t="s" s="34">
        <v>220</v>
      </c>
      <c r="F431" t="s" s="35">
        <v>5774</v>
      </c>
      <c r="G431" s="35"/>
      <c r="H431" t="s" s="34">
        <v>5775</v>
      </c>
      <c r="I431" s="16"/>
      <c r="J431" t="s" s="34">
        <v>4932</v>
      </c>
      <c r="K431" t="s" s="34">
        <v>5776</v>
      </c>
      <c r="L431" t="s" s="34">
        <v>5777</v>
      </c>
      <c r="M431" s="16"/>
      <c r="N431" t="s" s="34">
        <v>5778</v>
      </c>
      <c r="O431" t="s" s="34">
        <v>5779</v>
      </c>
      <c r="P431" t="s" s="34">
        <v>5780</v>
      </c>
      <c r="Q431" t="s" s="34">
        <v>5781</v>
      </c>
      <c r="R431" s="16"/>
      <c r="S431" s="16"/>
      <c r="T431" s="16"/>
      <c r="U431" s="16"/>
      <c r="V431" t="s" s="34">
        <v>5782</v>
      </c>
      <c r="W431" t="s" s="34">
        <v>5783</v>
      </c>
      <c r="X431" s="55"/>
    </row>
    <row r="432" ht="58" customHeight="1">
      <c r="A432" t="s" s="20">
        <f>"E "&amp;B432</f>
        <v>5784</v>
      </c>
      <c r="B432" s="51">
        <v>429</v>
      </c>
      <c r="C432" s="60">
        <v>0</v>
      </c>
      <c r="D432" s="60">
        <v>0</v>
      </c>
      <c r="E432" s="78"/>
      <c r="F432" t="s" s="31">
        <v>5785</v>
      </c>
      <c r="G432" t="s" s="31">
        <v>5786</v>
      </c>
      <c r="H432" t="s" s="30">
        <v>5787</v>
      </c>
      <c r="I432" t="s" s="30">
        <v>5788</v>
      </c>
      <c r="J432" t="s" s="30">
        <v>3458</v>
      </c>
      <c r="K432" s="78"/>
      <c r="L432" t="s" s="30">
        <v>5789</v>
      </c>
      <c r="M432" t="s" s="30">
        <v>5790</v>
      </c>
      <c r="N432" s="78"/>
      <c r="O432" t="s" s="30">
        <v>5791</v>
      </c>
      <c r="P432" t="s" s="30">
        <v>5792</v>
      </c>
      <c r="Q432" s="32"/>
      <c r="R432" s="32"/>
      <c r="S432" s="32"/>
      <c r="T432" s="32"/>
      <c r="U432" s="32"/>
      <c r="V432" s="32"/>
      <c r="W432" s="32"/>
      <c r="X432" s="39"/>
    </row>
    <row r="433" ht="38" customHeight="1">
      <c r="A433" t="s" s="20">
        <f>"E "&amp;B433</f>
        <v>5793</v>
      </c>
      <c r="B433" s="53">
        <v>430</v>
      </c>
      <c r="C433" s="58">
        <v>0</v>
      </c>
      <c r="D433" s="58">
        <v>0</v>
      </c>
      <c r="E433" s="80"/>
      <c r="F433" t="s" s="35">
        <v>5794</v>
      </c>
      <c r="G433" t="s" s="35">
        <v>5794</v>
      </c>
      <c r="H433" t="s" s="34">
        <v>5795</v>
      </c>
      <c r="I433" t="s" s="34">
        <v>5796</v>
      </c>
      <c r="J433" t="s" s="34">
        <v>3458</v>
      </c>
      <c r="K433" s="80"/>
      <c r="L433" s="81"/>
      <c r="M433" s="16"/>
      <c r="N433" s="80"/>
      <c r="O433" t="s" s="34">
        <v>5797</v>
      </c>
      <c r="P433" t="s" s="34">
        <v>5798</v>
      </c>
      <c r="Q433" s="16"/>
      <c r="R433" s="16"/>
      <c r="S433" s="16"/>
      <c r="T433" s="16"/>
      <c r="U433" s="16"/>
      <c r="V433" s="16"/>
      <c r="W433" s="16"/>
      <c r="X433" s="55"/>
    </row>
    <row r="434" ht="48" customHeight="1">
      <c r="A434" t="s" s="20">
        <f>"E "&amp;B434</f>
        <v>5799</v>
      </c>
      <c r="B434" s="51">
        <v>431</v>
      </c>
      <c r="C434" s="60">
        <v>0</v>
      </c>
      <c r="D434" s="60">
        <v>0</v>
      </c>
      <c r="E434" s="78"/>
      <c r="F434" t="s" s="31">
        <v>5800</v>
      </c>
      <c r="G434" t="s" s="31">
        <v>5800</v>
      </c>
      <c r="H434" t="s" s="30">
        <v>5801</v>
      </c>
      <c r="I434" t="s" s="30">
        <v>5802</v>
      </c>
      <c r="J434" t="s" s="30">
        <v>5803</v>
      </c>
      <c r="K434" s="78"/>
      <c r="L434" t="s" s="30">
        <v>5804</v>
      </c>
      <c r="M434" s="32"/>
      <c r="N434" s="78"/>
      <c r="O434" t="s" s="30">
        <v>5805</v>
      </c>
      <c r="P434" t="s" s="30">
        <v>5806</v>
      </c>
      <c r="Q434" s="32"/>
      <c r="R434" s="32"/>
      <c r="S434" s="32"/>
      <c r="T434" s="32"/>
      <c r="U434" s="32"/>
      <c r="V434" s="32"/>
      <c r="W434" s="32"/>
      <c r="X434" s="39"/>
    </row>
    <row r="435" ht="48" customHeight="1">
      <c r="A435" t="s" s="20">
        <f>"E "&amp;B435</f>
        <v>5807</v>
      </c>
      <c r="B435" s="53">
        <v>432</v>
      </c>
      <c r="C435" s="58">
        <v>0</v>
      </c>
      <c r="D435" s="58">
        <v>0</v>
      </c>
      <c r="E435" s="80"/>
      <c r="F435" t="s" s="35">
        <v>5808</v>
      </c>
      <c r="G435" t="s" s="35">
        <v>5808</v>
      </c>
      <c r="H435" t="s" s="34">
        <v>5809</v>
      </c>
      <c r="I435" t="s" s="34">
        <v>5810</v>
      </c>
      <c r="J435" t="s" s="34">
        <v>3458</v>
      </c>
      <c r="K435" s="80"/>
      <c r="L435" t="s" s="34">
        <v>5811</v>
      </c>
      <c r="M435" s="16"/>
      <c r="N435" s="80"/>
      <c r="O435" t="s" s="34">
        <v>5812</v>
      </c>
      <c r="P435" t="s" s="34">
        <v>5813</v>
      </c>
      <c r="Q435" s="16"/>
      <c r="R435" s="16"/>
      <c r="S435" s="16"/>
      <c r="T435" s="16"/>
      <c r="U435" s="16"/>
      <c r="V435" s="16"/>
      <c r="W435" s="16"/>
      <c r="X435" s="55"/>
    </row>
    <row r="436" ht="18" customHeight="1">
      <c r="A436" t="s" s="20">
        <f>"E "&amp;B436</f>
        <v>5814</v>
      </c>
      <c r="B436" s="51">
        <v>433</v>
      </c>
      <c r="C436" s="60">
        <v>0</v>
      </c>
      <c r="D436" s="60">
        <v>0</v>
      </c>
      <c r="E436" s="78"/>
      <c r="F436" t="s" s="31">
        <v>5815</v>
      </c>
      <c r="G436" t="s" s="31">
        <v>5815</v>
      </c>
      <c r="H436" t="s" s="30">
        <v>5816</v>
      </c>
      <c r="I436" s="78"/>
      <c r="J436" s="78"/>
      <c r="K436" s="78"/>
      <c r="L436" s="79"/>
      <c r="M436" s="32"/>
      <c r="N436" s="78"/>
      <c r="O436" s="32"/>
      <c r="P436" s="32"/>
      <c r="Q436" s="32"/>
      <c r="R436" s="32"/>
      <c r="S436" s="32"/>
      <c r="T436" s="32"/>
      <c r="U436" s="32"/>
      <c r="V436" s="32"/>
      <c r="W436" s="32"/>
      <c r="X436" s="39"/>
    </row>
    <row r="437" ht="148" customHeight="1">
      <c r="A437" t="s" s="20">
        <f>"E "&amp;B437</f>
        <v>5817</v>
      </c>
      <c r="B437" s="53">
        <v>434</v>
      </c>
      <c r="C437" s="58">
        <v>0</v>
      </c>
      <c r="D437" s="58">
        <v>0</v>
      </c>
      <c r="E437" s="80"/>
      <c r="F437" t="s" s="35">
        <v>5818</v>
      </c>
      <c r="G437" t="s" s="35">
        <v>5818</v>
      </c>
      <c r="H437" t="s" s="34">
        <v>5819</v>
      </c>
      <c r="I437" t="s" s="34">
        <v>5820</v>
      </c>
      <c r="J437" t="s" s="34">
        <v>5821</v>
      </c>
      <c r="K437" s="80"/>
      <c r="L437" t="s" s="34">
        <v>5822</v>
      </c>
      <c r="M437" s="80"/>
      <c r="N437" s="80"/>
      <c r="O437" t="s" s="34">
        <v>5823</v>
      </c>
      <c r="P437" t="s" s="34">
        <v>5824</v>
      </c>
      <c r="Q437" t="s" s="34">
        <v>5825</v>
      </c>
      <c r="R437" s="16"/>
      <c r="S437" s="16"/>
      <c r="T437" s="16"/>
      <c r="U437" s="16"/>
      <c r="V437" s="16"/>
      <c r="W437" s="16"/>
      <c r="X437" s="55"/>
    </row>
    <row r="438" ht="388" customHeight="1">
      <c r="A438" t="s" s="20">
        <f>"E "&amp;B438</f>
        <v>5826</v>
      </c>
      <c r="B438" s="51">
        <v>435</v>
      </c>
      <c r="C438" s="60">
        <v>0</v>
      </c>
      <c r="D438" s="60">
        <v>0</v>
      </c>
      <c r="E438" s="78"/>
      <c r="F438" t="s" s="31">
        <v>5827</v>
      </c>
      <c r="G438" t="s" s="31">
        <v>5828</v>
      </c>
      <c r="H438" t="s" s="30">
        <v>5829</v>
      </c>
      <c r="I438" t="s" s="30">
        <v>5830</v>
      </c>
      <c r="J438" t="s" s="30">
        <v>3458</v>
      </c>
      <c r="K438" s="78"/>
      <c r="L438" t="s" s="30">
        <v>5831</v>
      </c>
      <c r="M438" t="s" s="30">
        <v>5832</v>
      </c>
      <c r="N438" s="78"/>
      <c r="O438" t="s" s="30">
        <v>5833</v>
      </c>
      <c r="P438" t="s" s="30">
        <v>5834</v>
      </c>
      <c r="Q438" t="s" s="30">
        <v>5835</v>
      </c>
      <c r="R438" s="32"/>
      <c r="S438" s="32"/>
      <c r="T438" s="32"/>
      <c r="U438" s="32"/>
      <c r="V438" s="32"/>
      <c r="W438" s="32"/>
      <c r="X438" s="39"/>
    </row>
    <row r="439" ht="28" customHeight="1">
      <c r="A439" t="s" s="20">
        <f>"E "&amp;B439</f>
        <v>5836</v>
      </c>
      <c r="B439" s="53">
        <v>436</v>
      </c>
      <c r="C439" s="58">
        <v>0</v>
      </c>
      <c r="D439" s="58">
        <v>0</v>
      </c>
      <c r="E439" s="80"/>
      <c r="F439" t="s" s="35">
        <v>5837</v>
      </c>
      <c r="G439" t="s" s="35">
        <v>5837</v>
      </c>
      <c r="H439" t="s" s="34">
        <v>5838</v>
      </c>
      <c r="I439" t="s" s="34">
        <v>5839</v>
      </c>
      <c r="J439" t="s" s="34">
        <v>3458</v>
      </c>
      <c r="K439" s="80"/>
      <c r="L439" s="81"/>
      <c r="M439" s="16"/>
      <c r="N439" s="16"/>
      <c r="O439" t="s" s="34">
        <v>5840</v>
      </c>
      <c r="P439" t="s" s="34">
        <v>5841</v>
      </c>
      <c r="Q439" t="s" s="34">
        <v>5842</v>
      </c>
      <c r="R439" s="16"/>
      <c r="S439" s="16"/>
      <c r="T439" s="16"/>
      <c r="U439" s="16"/>
      <c r="V439" s="16"/>
      <c r="W439" s="16"/>
      <c r="X439" s="55"/>
    </row>
    <row r="440" ht="18" customHeight="1">
      <c r="A440" t="s" s="20">
        <f>"E "&amp;B440</f>
        <v>5843</v>
      </c>
      <c r="B440" s="51">
        <v>437</v>
      </c>
      <c r="C440" s="60">
        <v>0</v>
      </c>
      <c r="D440" s="60">
        <v>0</v>
      </c>
      <c r="E440" s="78"/>
      <c r="F440" t="s" s="31">
        <v>223</v>
      </c>
      <c r="G440" t="s" s="31">
        <v>223</v>
      </c>
      <c r="H440" t="s" s="30">
        <v>5844</v>
      </c>
      <c r="I440" s="78"/>
      <c r="J440" s="78"/>
      <c r="K440" s="78"/>
      <c r="L440" s="79"/>
      <c r="M440" s="32"/>
      <c r="N440" s="32"/>
      <c r="O440" s="32"/>
      <c r="P440" s="32"/>
      <c r="Q440" s="32"/>
      <c r="R440" s="32"/>
      <c r="S440" s="32"/>
      <c r="T440" s="32"/>
      <c r="U440" s="32"/>
      <c r="V440" s="32"/>
      <c r="W440" s="32"/>
      <c r="X440" s="39"/>
    </row>
    <row r="441" ht="38" customHeight="1">
      <c r="A441" t="s" s="20">
        <f>"E "&amp;B441</f>
        <v>5845</v>
      </c>
      <c r="B441" s="53">
        <v>438</v>
      </c>
      <c r="C441" s="58">
        <v>0</v>
      </c>
      <c r="D441" s="58">
        <v>0</v>
      </c>
      <c r="E441" s="80"/>
      <c r="F441" t="s" s="35">
        <v>240</v>
      </c>
      <c r="G441" t="s" s="35">
        <v>5846</v>
      </c>
      <c r="H441" t="s" s="34">
        <v>5847</v>
      </c>
      <c r="I441" t="s" s="34">
        <v>5848</v>
      </c>
      <c r="J441" t="s" s="34">
        <v>3458</v>
      </c>
      <c r="K441" s="80"/>
      <c r="L441" t="s" s="34">
        <v>5849</v>
      </c>
      <c r="M441" s="16"/>
      <c r="N441" s="16"/>
      <c r="O441" t="s" s="34">
        <v>5850</v>
      </c>
      <c r="P441" t="s" s="34">
        <v>5851</v>
      </c>
      <c r="Q441" t="s" s="34">
        <v>5852</v>
      </c>
      <c r="R441" s="16"/>
      <c r="S441" s="16"/>
      <c r="T441" s="16"/>
      <c r="U441" s="16"/>
      <c r="V441" s="16"/>
      <c r="W441" s="16"/>
      <c r="X441" s="55"/>
    </row>
    <row r="442" ht="28" customHeight="1">
      <c r="A442" t="s" s="20">
        <f>"E "&amp;B442</f>
        <v>5853</v>
      </c>
      <c r="B442" s="51">
        <v>439</v>
      </c>
      <c r="C442" s="60">
        <v>1</v>
      </c>
      <c r="D442" s="60">
        <v>0</v>
      </c>
      <c r="E442" t="s" s="30">
        <v>301</v>
      </c>
      <c r="F442" t="s" s="31">
        <v>240</v>
      </c>
      <c r="G442" t="s" s="31">
        <v>5854</v>
      </c>
      <c r="H442" t="s" s="30">
        <v>242</v>
      </c>
      <c r="I442" t="s" s="30">
        <v>5855</v>
      </c>
      <c r="J442" t="s" s="30">
        <v>3458</v>
      </c>
      <c r="K442" s="78"/>
      <c r="L442" s="79"/>
      <c r="M442" s="32"/>
      <c r="N442" s="32"/>
      <c r="O442" t="s" s="30">
        <v>5856</v>
      </c>
      <c r="P442" t="s" s="30">
        <v>5857</v>
      </c>
      <c r="Q442" s="32"/>
      <c r="R442" s="32"/>
      <c r="S442" s="32"/>
      <c r="T442" s="32"/>
      <c r="U442" s="32"/>
      <c r="V442" s="32"/>
      <c r="W442" s="32"/>
      <c r="X442" s="39"/>
    </row>
    <row r="443" ht="38" customHeight="1">
      <c r="A443" t="s" s="20">
        <f>"E "&amp;B443</f>
        <v>5858</v>
      </c>
      <c r="B443" s="53">
        <v>440</v>
      </c>
      <c r="C443" s="58">
        <v>0</v>
      </c>
      <c r="D443" s="58">
        <v>0</v>
      </c>
      <c r="E443" s="80"/>
      <c r="F443" t="s" s="35">
        <v>5859</v>
      </c>
      <c r="G443" s="35"/>
      <c r="H443" t="s" s="34">
        <v>5860</v>
      </c>
      <c r="I443" t="s" s="34">
        <v>5861</v>
      </c>
      <c r="J443" t="s" s="34">
        <v>3458</v>
      </c>
      <c r="K443" s="80"/>
      <c r="L443" t="s" s="34">
        <v>5831</v>
      </c>
      <c r="M443" s="16"/>
      <c r="N443" s="16"/>
      <c r="O443" t="s" s="34">
        <v>5862</v>
      </c>
      <c r="P443" t="s" s="34">
        <v>5863</v>
      </c>
      <c r="Q443" s="16"/>
      <c r="R443" s="16"/>
      <c r="S443" s="16"/>
      <c r="T443" s="16"/>
      <c r="U443" s="16"/>
      <c r="V443" s="16"/>
      <c r="W443" s="16"/>
      <c r="X443" s="55"/>
    </row>
    <row r="444" ht="38" customHeight="1">
      <c r="A444" t="s" s="20">
        <f>"E "&amp;B444</f>
        <v>5864</v>
      </c>
      <c r="B444" s="51">
        <v>441</v>
      </c>
      <c r="C444" s="60">
        <v>0</v>
      </c>
      <c r="D444" s="60">
        <v>0</v>
      </c>
      <c r="E444" s="78"/>
      <c r="F444" t="s" s="31">
        <v>5865</v>
      </c>
      <c r="G444" t="s" s="31">
        <v>5866</v>
      </c>
      <c r="H444" t="s" s="30">
        <v>5867</v>
      </c>
      <c r="I444" t="s" s="30">
        <v>5868</v>
      </c>
      <c r="J444" t="s" s="30">
        <v>5869</v>
      </c>
      <c r="K444" s="78"/>
      <c r="L444" t="s" s="30">
        <v>5870</v>
      </c>
      <c r="M444" s="32"/>
      <c r="N444" s="32"/>
      <c r="O444" t="s" s="30">
        <v>5871</v>
      </c>
      <c r="P444" t="s" s="30">
        <v>5872</v>
      </c>
      <c r="Q444" s="32"/>
      <c r="R444" s="32"/>
      <c r="S444" s="32"/>
      <c r="T444" s="32"/>
      <c r="U444" s="32"/>
      <c r="V444" s="32"/>
      <c r="W444" s="32"/>
      <c r="X444" s="39"/>
    </row>
    <row r="445" ht="28" customHeight="1">
      <c r="A445" t="s" s="20">
        <f>"E "&amp;B445</f>
        <v>5873</v>
      </c>
      <c r="B445" s="53">
        <v>442</v>
      </c>
      <c r="C445" s="58">
        <v>0</v>
      </c>
      <c r="D445" s="58">
        <v>0</v>
      </c>
      <c r="E445" s="80"/>
      <c r="F445" t="s" s="35">
        <v>5874</v>
      </c>
      <c r="G445" t="s" s="35">
        <v>5874</v>
      </c>
      <c r="H445" t="s" s="34">
        <v>5875</v>
      </c>
      <c r="I445" t="s" s="34">
        <v>5876</v>
      </c>
      <c r="J445" t="s" s="34">
        <v>3458</v>
      </c>
      <c r="K445" s="80"/>
      <c r="L445" s="81"/>
      <c r="M445" s="16"/>
      <c r="N445" s="16"/>
      <c r="O445" t="s" s="34">
        <v>5877</v>
      </c>
      <c r="P445" t="s" s="34">
        <v>5878</v>
      </c>
      <c r="Q445" s="16"/>
      <c r="R445" s="16"/>
      <c r="S445" s="16"/>
      <c r="T445" s="16"/>
      <c r="U445" s="16"/>
      <c r="V445" s="16"/>
      <c r="W445" s="16"/>
      <c r="X445" s="55"/>
    </row>
    <row r="446" ht="38" customHeight="1">
      <c r="A446" t="s" s="20">
        <f>"E "&amp;B446</f>
        <v>5879</v>
      </c>
      <c r="B446" s="51">
        <v>443</v>
      </c>
      <c r="C446" s="60">
        <v>0</v>
      </c>
      <c r="D446" s="60">
        <v>0</v>
      </c>
      <c r="E446" s="78"/>
      <c r="F446" t="s" s="31">
        <v>5880</v>
      </c>
      <c r="G446" s="31"/>
      <c r="H446" t="s" s="30">
        <v>5881</v>
      </c>
      <c r="I446" t="s" s="30">
        <v>5882</v>
      </c>
      <c r="J446" t="s" s="30">
        <v>3458</v>
      </c>
      <c r="K446" s="78"/>
      <c r="L446" t="s" s="30">
        <v>5831</v>
      </c>
      <c r="M446" s="32"/>
      <c r="N446" s="32"/>
      <c r="O446" t="s" s="30">
        <v>5883</v>
      </c>
      <c r="P446" t="s" s="30">
        <v>5878</v>
      </c>
      <c r="Q446" s="32"/>
      <c r="R446" s="32"/>
      <c r="S446" s="32"/>
      <c r="T446" s="32"/>
      <c r="U446" s="32"/>
      <c r="V446" s="32"/>
      <c r="W446" s="32"/>
      <c r="X446" s="39"/>
    </row>
    <row r="447" ht="18" customHeight="1">
      <c r="A447" t="s" s="20">
        <f>"E "&amp;B447</f>
        <v>5884</v>
      </c>
      <c r="B447" s="53">
        <v>444</v>
      </c>
      <c r="C447" s="58">
        <v>1</v>
      </c>
      <c r="D447" s="58">
        <v>0</v>
      </c>
      <c r="E447" t="s" s="34">
        <v>301</v>
      </c>
      <c r="F447" t="s" s="35">
        <v>5885</v>
      </c>
      <c r="G447" t="s" s="35">
        <v>5886</v>
      </c>
      <c r="H447" s="80"/>
      <c r="I447" t="s" s="34">
        <v>5887</v>
      </c>
      <c r="J447" t="s" s="34">
        <v>3458</v>
      </c>
      <c r="K447" s="80"/>
      <c r="L447" s="81"/>
      <c r="M447" s="16"/>
      <c r="N447" s="16"/>
      <c r="O447" t="s" s="34">
        <v>5888</v>
      </c>
      <c r="P447" t="s" s="34">
        <v>5889</v>
      </c>
      <c r="Q447" s="16"/>
      <c r="R447" s="16"/>
      <c r="S447" s="16"/>
      <c r="T447" s="16"/>
      <c r="U447" s="16"/>
      <c r="V447" s="16"/>
      <c r="W447" s="16"/>
      <c r="X447" s="55"/>
    </row>
    <row r="448" ht="28" customHeight="1">
      <c r="A448" t="s" s="20">
        <f>"E "&amp;B448</f>
        <v>5890</v>
      </c>
      <c r="B448" s="51">
        <v>445</v>
      </c>
      <c r="C448" s="60">
        <v>0</v>
      </c>
      <c r="D448" s="60">
        <v>0</v>
      </c>
      <c r="E448" s="78"/>
      <c r="F448" t="s" s="31">
        <v>5891</v>
      </c>
      <c r="G448" s="31"/>
      <c r="H448" t="s" s="30">
        <v>5847</v>
      </c>
      <c r="I448" t="s" s="30">
        <v>5892</v>
      </c>
      <c r="J448" t="s" s="30">
        <v>3458</v>
      </c>
      <c r="K448" s="78"/>
      <c r="L448" s="79"/>
      <c r="M448" s="32"/>
      <c r="N448" s="32"/>
      <c r="O448" t="s" s="30">
        <v>5893</v>
      </c>
      <c r="P448" t="s" s="30">
        <v>5889</v>
      </c>
      <c r="Q448" s="32"/>
      <c r="R448" s="32"/>
      <c r="S448" s="32"/>
      <c r="T448" s="32"/>
      <c r="U448" s="32"/>
      <c r="V448" s="32"/>
      <c r="W448" s="32"/>
      <c r="X448" s="39"/>
    </row>
    <row r="449" ht="48" customHeight="1">
      <c r="A449" t="s" s="20">
        <f>"E "&amp;B449</f>
        <v>5894</v>
      </c>
      <c r="B449" s="53">
        <v>446</v>
      </c>
      <c r="C449" s="58">
        <v>0</v>
      </c>
      <c r="D449" s="58">
        <v>0</v>
      </c>
      <c r="E449" s="80"/>
      <c r="F449" t="s" s="35">
        <v>5891</v>
      </c>
      <c r="G449" t="s" s="35">
        <v>5895</v>
      </c>
      <c r="H449" t="s" s="34">
        <v>5896</v>
      </c>
      <c r="I449" t="s" s="34">
        <v>5897</v>
      </c>
      <c r="J449" t="s" s="34">
        <v>456</v>
      </c>
      <c r="K449" s="80"/>
      <c r="L449" t="s" s="34">
        <v>5898</v>
      </c>
      <c r="M449" s="16"/>
      <c r="N449" s="16"/>
      <c r="O449" t="s" s="34">
        <v>5899</v>
      </c>
      <c r="P449" t="s" s="34">
        <v>5889</v>
      </c>
      <c r="Q449" t="s" s="34">
        <v>5900</v>
      </c>
      <c r="R449" s="16"/>
      <c r="S449" s="16"/>
      <c r="T449" s="16"/>
      <c r="U449" s="16"/>
      <c r="V449" s="16"/>
      <c r="W449" s="16"/>
      <c r="X449" s="55"/>
    </row>
    <row r="450" ht="88" customHeight="1">
      <c r="A450" t="s" s="20">
        <f>"E "&amp;B450</f>
        <v>5901</v>
      </c>
      <c r="B450" s="51">
        <v>447</v>
      </c>
      <c r="C450" s="60">
        <v>0</v>
      </c>
      <c r="D450" s="60">
        <v>0</v>
      </c>
      <c r="E450" s="78"/>
      <c r="F450" t="s" s="31">
        <v>5902</v>
      </c>
      <c r="G450" t="s" s="31">
        <v>5902</v>
      </c>
      <c r="H450" t="s" s="30">
        <v>5903</v>
      </c>
      <c r="I450" t="s" s="30">
        <v>5904</v>
      </c>
      <c r="J450" s="78"/>
      <c r="K450" s="78"/>
      <c r="L450" s="79"/>
      <c r="M450" s="32"/>
      <c r="N450" s="32"/>
      <c r="O450" t="s" s="30">
        <v>5905</v>
      </c>
      <c r="P450" t="s" s="30">
        <v>5906</v>
      </c>
      <c r="Q450" t="s" s="30">
        <v>5907</v>
      </c>
      <c r="R450" s="32"/>
      <c r="S450" s="32"/>
      <c r="T450" s="32"/>
      <c r="U450" s="32"/>
      <c r="V450" s="32"/>
      <c r="W450" s="32"/>
      <c r="X450" s="39"/>
    </row>
    <row r="451" ht="148" customHeight="1">
      <c r="A451" t="s" s="20">
        <f>"E "&amp;B451</f>
        <v>5908</v>
      </c>
      <c r="B451" s="53">
        <v>448</v>
      </c>
      <c r="C451" s="58">
        <v>0</v>
      </c>
      <c r="D451" s="58">
        <v>0</v>
      </c>
      <c r="E451" s="80"/>
      <c r="F451" t="s" s="35">
        <v>5909</v>
      </c>
      <c r="G451" s="35"/>
      <c r="H451" t="s" s="34">
        <v>5910</v>
      </c>
      <c r="I451" t="s" s="34">
        <v>5911</v>
      </c>
      <c r="J451" t="s" s="34">
        <v>3458</v>
      </c>
      <c r="K451" s="80"/>
      <c r="L451" t="s" s="34">
        <v>5912</v>
      </c>
      <c r="M451" s="16"/>
      <c r="N451" s="16"/>
      <c r="O451" t="s" s="34">
        <v>5913</v>
      </c>
      <c r="P451" t="s" s="34">
        <v>5914</v>
      </c>
      <c r="Q451" t="s" s="34">
        <v>5915</v>
      </c>
      <c r="R451" s="16"/>
      <c r="S451" s="16"/>
      <c r="T451" s="16"/>
      <c r="U451" s="16"/>
      <c r="V451" s="16"/>
      <c r="W451" s="16"/>
      <c r="X451" s="55"/>
    </row>
    <row r="452" ht="28" customHeight="1">
      <c r="A452" t="s" s="20">
        <f>"E "&amp;B452</f>
        <v>5916</v>
      </c>
      <c r="B452" s="51">
        <v>449</v>
      </c>
      <c r="C452" s="60">
        <v>0</v>
      </c>
      <c r="D452" s="60">
        <v>0</v>
      </c>
      <c r="E452" s="78"/>
      <c r="F452" t="s" s="31">
        <v>5917</v>
      </c>
      <c r="G452" t="s" s="31">
        <v>5917</v>
      </c>
      <c r="H452" t="s" s="30">
        <v>5918</v>
      </c>
      <c r="I452" s="32"/>
      <c r="J452" s="32"/>
      <c r="K452" s="78"/>
      <c r="L452" s="32"/>
      <c r="M452" s="78"/>
      <c r="N452" s="78"/>
      <c r="O452" s="32"/>
      <c r="P452" s="32"/>
      <c r="Q452" s="32"/>
      <c r="R452" s="32"/>
      <c r="S452" s="32"/>
      <c r="T452" s="32"/>
      <c r="U452" s="32"/>
      <c r="V452" s="32"/>
      <c r="W452" s="32"/>
      <c r="X452" s="39"/>
    </row>
    <row r="453" ht="48" customHeight="1">
      <c r="A453" t="s" s="20">
        <f>"E "&amp;B453</f>
        <v>5919</v>
      </c>
      <c r="B453" s="53">
        <v>450</v>
      </c>
      <c r="C453" s="58">
        <v>0</v>
      </c>
      <c r="D453" s="58">
        <v>0</v>
      </c>
      <c r="E453" s="80"/>
      <c r="F453" t="s" s="35">
        <v>5920</v>
      </c>
      <c r="G453" t="s" s="35">
        <v>5920</v>
      </c>
      <c r="H453" t="s" s="34">
        <v>5921</v>
      </c>
      <c r="I453" t="s" s="34">
        <v>5922</v>
      </c>
      <c r="J453" t="s" s="34">
        <v>3458</v>
      </c>
      <c r="K453" s="80"/>
      <c r="L453" t="s" s="34">
        <v>5923</v>
      </c>
      <c r="M453" s="16"/>
      <c r="N453" s="16"/>
      <c r="O453" t="s" s="34">
        <v>5924</v>
      </c>
      <c r="P453" t="s" s="34">
        <v>5925</v>
      </c>
      <c r="Q453" t="s" s="34">
        <v>5926</v>
      </c>
      <c r="R453" s="16"/>
      <c r="S453" s="16"/>
      <c r="T453" s="16"/>
      <c r="U453" s="16"/>
      <c r="V453" s="16"/>
      <c r="W453" s="16"/>
      <c r="X453" s="55"/>
    </row>
    <row r="454" ht="68" customHeight="1">
      <c r="A454" t="s" s="20">
        <f>"E "&amp;B454</f>
        <v>5927</v>
      </c>
      <c r="B454" s="51">
        <v>451</v>
      </c>
      <c r="C454" s="60">
        <v>1</v>
      </c>
      <c r="D454" s="60">
        <v>0</v>
      </c>
      <c r="E454" t="s" s="30">
        <v>243</v>
      </c>
      <c r="F454" t="s" s="31">
        <v>5928</v>
      </c>
      <c r="G454" s="31"/>
      <c r="H454" s="78"/>
      <c r="I454" t="s" s="30">
        <v>5929</v>
      </c>
      <c r="J454" t="s" s="30">
        <v>3458</v>
      </c>
      <c r="K454" s="78"/>
      <c r="L454" s="79"/>
      <c r="M454" s="32"/>
      <c r="N454" s="32"/>
      <c r="O454" t="s" s="30">
        <v>5930</v>
      </c>
      <c r="P454" t="s" s="30">
        <v>5931</v>
      </c>
      <c r="Q454" t="s" s="30">
        <v>5932</v>
      </c>
      <c r="R454" s="32"/>
      <c r="S454" s="32"/>
      <c r="T454" s="32"/>
      <c r="U454" s="32"/>
      <c r="V454" s="32"/>
      <c r="W454" t="s" s="30">
        <v>5933</v>
      </c>
      <c r="X454" s="39"/>
    </row>
    <row r="455" ht="78" customHeight="1">
      <c r="A455" t="s" s="20">
        <f>"E "&amp;B455</f>
        <v>5934</v>
      </c>
      <c r="B455" s="53">
        <v>452</v>
      </c>
      <c r="C455" s="58">
        <v>0</v>
      </c>
      <c r="D455" s="58">
        <v>0</v>
      </c>
      <c r="E455" s="80"/>
      <c r="F455" t="s" s="35">
        <v>5935</v>
      </c>
      <c r="G455" t="s" s="35">
        <v>5935</v>
      </c>
      <c r="H455" t="s" s="34">
        <v>5936</v>
      </c>
      <c r="I455" t="s" s="34">
        <v>5937</v>
      </c>
      <c r="J455" t="s" s="34">
        <v>3458</v>
      </c>
      <c r="K455" s="80"/>
      <c r="L455" s="81"/>
      <c r="M455" s="16"/>
      <c r="N455" s="16"/>
      <c r="O455" t="s" s="34">
        <v>5938</v>
      </c>
      <c r="P455" t="s" s="34">
        <v>5939</v>
      </c>
      <c r="Q455" t="s" s="34">
        <v>5940</v>
      </c>
      <c r="R455" s="16"/>
      <c r="S455" s="16"/>
      <c r="T455" s="16"/>
      <c r="U455" s="16"/>
      <c r="V455" s="16"/>
      <c r="W455" s="16"/>
      <c r="X455" s="55"/>
    </row>
    <row r="456" ht="28" customHeight="1">
      <c r="A456" t="s" s="20">
        <f>"E "&amp;B456</f>
        <v>5941</v>
      </c>
      <c r="B456" s="51">
        <v>453</v>
      </c>
      <c r="C456" s="60">
        <v>1</v>
      </c>
      <c r="D456" s="60">
        <v>0</v>
      </c>
      <c r="E456" t="s" s="30">
        <v>243</v>
      </c>
      <c r="F456" t="s" s="31">
        <v>5942</v>
      </c>
      <c r="G456" t="s" s="31">
        <v>5943</v>
      </c>
      <c r="H456" s="78"/>
      <c r="I456" t="s" s="30">
        <v>4230</v>
      </c>
      <c r="J456" t="s" s="30">
        <v>5944</v>
      </c>
      <c r="K456" t="s" s="30">
        <v>5945</v>
      </c>
      <c r="L456" t="s" s="30">
        <v>5946</v>
      </c>
      <c r="M456" s="32"/>
      <c r="N456" s="32"/>
      <c r="O456" t="s" s="30">
        <v>5947</v>
      </c>
      <c r="P456" t="s" s="30">
        <v>5948</v>
      </c>
      <c r="Q456" s="32"/>
      <c r="R456" s="32"/>
      <c r="S456" s="32"/>
      <c r="T456" s="32"/>
      <c r="U456" t="s" s="30">
        <v>5949</v>
      </c>
      <c r="V456" s="32"/>
      <c r="W456" s="32"/>
      <c r="X456" s="39"/>
    </row>
    <row r="457" ht="78" customHeight="1">
      <c r="A457" t="s" s="20">
        <f>"E "&amp;B457</f>
        <v>5950</v>
      </c>
      <c r="B457" s="53">
        <v>454</v>
      </c>
      <c r="C457" s="58">
        <v>1</v>
      </c>
      <c r="D457" s="58">
        <v>0</v>
      </c>
      <c r="E457" t="s" s="34">
        <v>301</v>
      </c>
      <c r="F457" t="s" s="35">
        <v>5951</v>
      </c>
      <c r="G457" s="35"/>
      <c r="H457" s="80"/>
      <c r="I457" t="s" s="34">
        <v>5118</v>
      </c>
      <c r="J457" t="s" s="34">
        <v>3458</v>
      </c>
      <c r="K457" s="80"/>
      <c r="L457" s="81"/>
      <c r="M457" s="16"/>
      <c r="N457" s="16"/>
      <c r="O457" t="s" s="34">
        <v>5952</v>
      </c>
      <c r="P457" t="s" s="34">
        <v>5953</v>
      </c>
      <c r="Q457" t="s" s="34">
        <v>5954</v>
      </c>
      <c r="R457" s="16"/>
      <c r="S457" s="16"/>
      <c r="T457" s="16"/>
      <c r="U457" s="16"/>
      <c r="V457" s="16"/>
      <c r="W457" t="s" s="34">
        <v>5955</v>
      </c>
      <c r="X457" s="55"/>
    </row>
    <row r="458" ht="48" customHeight="1">
      <c r="A458" t="s" s="20">
        <f>"E "&amp;B458</f>
        <v>5956</v>
      </c>
      <c r="B458" s="51">
        <v>455</v>
      </c>
      <c r="C458" s="60">
        <v>1</v>
      </c>
      <c r="D458" s="60">
        <v>0</v>
      </c>
      <c r="E458" t="s" s="30">
        <v>301</v>
      </c>
      <c r="F458" t="s" s="31">
        <v>5957</v>
      </c>
      <c r="G458" s="31"/>
      <c r="H458" s="78"/>
      <c r="I458" t="s" s="30">
        <v>5958</v>
      </c>
      <c r="J458" t="s" s="30">
        <v>3458</v>
      </c>
      <c r="K458" s="78"/>
      <c r="L458" s="79"/>
      <c r="M458" s="32"/>
      <c r="N458" s="32"/>
      <c r="O458" t="s" s="30">
        <v>5959</v>
      </c>
      <c r="P458" t="s" s="30">
        <v>5960</v>
      </c>
      <c r="Q458" t="s" s="30">
        <v>5961</v>
      </c>
      <c r="R458" s="32"/>
      <c r="S458" s="32"/>
      <c r="T458" s="32"/>
      <c r="U458" s="32"/>
      <c r="V458" s="32"/>
      <c r="W458" t="s" s="30">
        <v>5962</v>
      </c>
      <c r="X458" s="39"/>
    </row>
    <row r="459" ht="38" customHeight="1">
      <c r="A459" t="s" s="20">
        <f>"E "&amp;B459</f>
        <v>5963</v>
      </c>
      <c r="B459" s="53">
        <v>456</v>
      </c>
      <c r="C459" s="58">
        <v>0</v>
      </c>
      <c r="D459" s="58">
        <v>0</v>
      </c>
      <c r="E459" s="80"/>
      <c r="F459" t="s" s="35">
        <v>5964</v>
      </c>
      <c r="G459" t="s" s="35">
        <v>5965</v>
      </c>
      <c r="H459" t="s" s="34">
        <v>5966</v>
      </c>
      <c r="I459" t="s" s="34">
        <v>5967</v>
      </c>
      <c r="J459" t="s" s="34">
        <v>456</v>
      </c>
      <c r="K459" s="80"/>
      <c r="L459" t="s" s="34">
        <v>5968</v>
      </c>
      <c r="M459" s="16"/>
      <c r="N459" s="16"/>
      <c r="O459" t="s" s="34">
        <v>5969</v>
      </c>
      <c r="P459" t="s" s="34">
        <v>5970</v>
      </c>
      <c r="Q459" s="16"/>
      <c r="R459" s="16"/>
      <c r="S459" s="16"/>
      <c r="T459" s="16"/>
      <c r="U459" s="16"/>
      <c r="V459" s="16"/>
      <c r="W459" s="16"/>
      <c r="X459" s="55"/>
    </row>
    <row r="460" ht="28" customHeight="1">
      <c r="A460" t="s" s="20">
        <f>"E "&amp;B460</f>
        <v>5971</v>
      </c>
      <c r="B460" s="51">
        <v>457</v>
      </c>
      <c r="C460" s="60">
        <v>1</v>
      </c>
      <c r="D460" s="60">
        <v>0</v>
      </c>
      <c r="E460" t="s" s="30">
        <v>301</v>
      </c>
      <c r="F460" t="s" s="31">
        <v>5972</v>
      </c>
      <c r="G460" t="s" s="31">
        <v>5973</v>
      </c>
      <c r="H460" s="78"/>
      <c r="I460" t="s" s="30">
        <v>5974</v>
      </c>
      <c r="J460" t="s" s="30">
        <v>301</v>
      </c>
      <c r="K460" s="78"/>
      <c r="L460" s="79"/>
      <c r="M460" s="32"/>
      <c r="N460" s="32"/>
      <c r="O460" t="s" s="30">
        <v>5975</v>
      </c>
      <c r="P460" t="s" s="30">
        <v>5976</v>
      </c>
      <c r="Q460" t="s" s="30">
        <v>5977</v>
      </c>
      <c r="R460" s="32"/>
      <c r="S460" s="32"/>
      <c r="T460" s="32"/>
      <c r="U460" t="s" s="30">
        <v>5978</v>
      </c>
      <c r="V460" s="32"/>
      <c r="W460" t="s" s="30">
        <v>5979</v>
      </c>
      <c r="X460" s="39"/>
    </row>
    <row r="461" ht="58" customHeight="1">
      <c r="A461" t="s" s="20">
        <f>"E "&amp;B461</f>
        <v>5980</v>
      </c>
      <c r="B461" s="53">
        <v>458</v>
      </c>
      <c r="C461" s="58">
        <v>1</v>
      </c>
      <c r="D461" s="58">
        <v>0</v>
      </c>
      <c r="E461" t="s" s="34">
        <v>301</v>
      </c>
      <c r="F461" t="s" s="35">
        <v>5972</v>
      </c>
      <c r="G461" t="s" s="35">
        <v>5981</v>
      </c>
      <c r="H461" s="16"/>
      <c r="I461" t="s" s="34">
        <v>5982</v>
      </c>
      <c r="J461" t="s" s="34">
        <v>301</v>
      </c>
      <c r="K461" t="s" s="34">
        <v>5983</v>
      </c>
      <c r="L461" t="s" s="34">
        <v>5984</v>
      </c>
      <c r="M461" s="16"/>
      <c r="N461" s="16"/>
      <c r="O461" t="s" s="34">
        <v>5985</v>
      </c>
      <c r="P461" t="s" s="34">
        <v>5986</v>
      </c>
      <c r="Q461" t="s" s="34">
        <v>5987</v>
      </c>
      <c r="R461" s="16"/>
      <c r="S461" s="16"/>
      <c r="T461" s="16"/>
      <c r="U461" s="16"/>
      <c r="V461" s="16"/>
      <c r="W461" s="16"/>
      <c r="X461" s="55"/>
    </row>
    <row r="462" ht="38" customHeight="1">
      <c r="A462" t="s" s="20">
        <f>"E "&amp;B462</f>
        <v>5988</v>
      </c>
      <c r="B462" s="51">
        <v>459</v>
      </c>
      <c r="C462" s="60">
        <v>1</v>
      </c>
      <c r="D462" s="60">
        <v>0</v>
      </c>
      <c r="E462" t="s" s="30">
        <v>249</v>
      </c>
      <c r="F462" t="s" s="31">
        <v>250</v>
      </c>
      <c r="G462" t="s" s="31">
        <v>250</v>
      </c>
      <c r="H462" s="32"/>
      <c r="I462" t="s" s="30">
        <v>5367</v>
      </c>
      <c r="J462" t="s" s="30">
        <v>301</v>
      </c>
      <c r="K462" s="78"/>
      <c r="L462" s="79"/>
      <c r="M462" s="32"/>
      <c r="N462" t="s" s="30">
        <v>5989</v>
      </c>
      <c r="O462" s="32"/>
      <c r="P462" s="32"/>
      <c r="Q462" t="s" s="30">
        <v>5990</v>
      </c>
      <c r="R462" s="32"/>
      <c r="S462" s="79"/>
      <c r="T462" s="32"/>
      <c r="U462" s="30"/>
      <c r="V462" s="32"/>
      <c r="W462" s="32"/>
      <c r="X462" s="39"/>
    </row>
    <row r="463" ht="68" customHeight="1">
      <c r="A463" t="s" s="20">
        <f>"E "&amp;B463</f>
        <v>5991</v>
      </c>
      <c r="B463" s="53">
        <v>460</v>
      </c>
      <c r="C463" s="58">
        <v>1</v>
      </c>
      <c r="D463" s="58">
        <v>0</v>
      </c>
      <c r="E463" t="s" s="34">
        <v>301</v>
      </c>
      <c r="F463" t="s" s="35">
        <v>250</v>
      </c>
      <c r="G463" t="s" s="35">
        <v>250</v>
      </c>
      <c r="H463" s="80"/>
      <c r="I463" t="s" s="34">
        <v>5367</v>
      </c>
      <c r="J463" t="s" s="34">
        <v>3458</v>
      </c>
      <c r="K463" s="80"/>
      <c r="L463" s="81"/>
      <c r="M463" s="16"/>
      <c r="N463" s="16"/>
      <c r="O463" t="s" s="34">
        <v>5992</v>
      </c>
      <c r="P463" t="s" s="34">
        <v>5986</v>
      </c>
      <c r="Q463" t="s" s="34">
        <v>5993</v>
      </c>
      <c r="R463" s="16"/>
      <c r="S463" s="16"/>
      <c r="T463" s="16"/>
      <c r="U463" s="16"/>
      <c r="V463" t="s" s="34">
        <v>5994</v>
      </c>
      <c r="W463" t="s" s="34">
        <v>5995</v>
      </c>
      <c r="X463" s="55"/>
    </row>
    <row r="464" ht="108" customHeight="1">
      <c r="A464" t="s" s="20">
        <f>"E "&amp;B464</f>
        <v>5996</v>
      </c>
      <c r="B464" s="51">
        <v>461</v>
      </c>
      <c r="C464" s="60">
        <v>0</v>
      </c>
      <c r="D464" s="60">
        <v>0</v>
      </c>
      <c r="E464" s="78"/>
      <c r="F464" t="s" s="31">
        <v>5997</v>
      </c>
      <c r="G464" t="s" s="31">
        <v>5997</v>
      </c>
      <c r="H464" t="s" s="30">
        <v>5998</v>
      </c>
      <c r="I464" t="s" s="30">
        <v>5999</v>
      </c>
      <c r="J464" t="s" s="30">
        <v>3458</v>
      </c>
      <c r="K464" s="78"/>
      <c r="L464" s="79"/>
      <c r="M464" s="32"/>
      <c r="N464" s="32"/>
      <c r="O464" t="s" s="30">
        <v>6000</v>
      </c>
      <c r="P464" t="s" s="30">
        <v>6001</v>
      </c>
      <c r="Q464" t="s" s="30">
        <v>6002</v>
      </c>
      <c r="R464" s="32"/>
      <c r="S464" s="32"/>
      <c r="T464" s="32"/>
      <c r="U464" s="32"/>
      <c r="V464" s="32"/>
      <c r="W464" s="32"/>
      <c r="X464" s="39"/>
    </row>
    <row r="465" ht="28" customHeight="1">
      <c r="A465" t="s" s="20">
        <f>"E "&amp;B465</f>
        <v>6003</v>
      </c>
      <c r="B465" s="53">
        <v>462</v>
      </c>
      <c r="C465" s="58">
        <v>0</v>
      </c>
      <c r="D465" s="58">
        <v>0</v>
      </c>
      <c r="E465" s="80"/>
      <c r="F465" t="s" s="35">
        <v>6004</v>
      </c>
      <c r="G465" t="s" s="35">
        <v>6004</v>
      </c>
      <c r="H465" t="s" s="34">
        <v>6005</v>
      </c>
      <c r="I465" t="s" s="34">
        <v>6006</v>
      </c>
      <c r="J465" t="s" s="34">
        <v>5821</v>
      </c>
      <c r="K465" s="80"/>
      <c r="L465" s="81"/>
      <c r="M465" s="16"/>
      <c r="N465" s="16"/>
      <c r="O465" t="s" s="34">
        <v>6007</v>
      </c>
      <c r="P465" t="s" s="34">
        <v>6008</v>
      </c>
      <c r="Q465" s="16"/>
      <c r="R465" s="16"/>
      <c r="S465" s="16"/>
      <c r="T465" s="16"/>
      <c r="U465" s="16"/>
      <c r="V465" s="16"/>
      <c r="W465" s="16"/>
      <c r="X465" s="55"/>
    </row>
    <row r="466" ht="78" customHeight="1">
      <c r="A466" t="s" s="20">
        <f>"E "&amp;B466</f>
        <v>6009</v>
      </c>
      <c r="B466" s="51">
        <v>463</v>
      </c>
      <c r="C466" s="60">
        <v>1</v>
      </c>
      <c r="D466" s="60">
        <v>0</v>
      </c>
      <c r="E466" t="s" s="30">
        <v>301</v>
      </c>
      <c r="F466" t="s" s="31">
        <v>6010</v>
      </c>
      <c r="G466" t="s" s="31">
        <v>6011</v>
      </c>
      <c r="H466" s="78"/>
      <c r="I466" t="s" s="30">
        <v>6012</v>
      </c>
      <c r="J466" t="s" s="30">
        <v>6013</v>
      </c>
      <c r="K466" t="s" s="30">
        <v>6014</v>
      </c>
      <c r="L466" t="s" s="30">
        <v>6015</v>
      </c>
      <c r="M466" s="32"/>
      <c r="N466" s="32"/>
      <c r="O466" t="s" s="30">
        <v>6016</v>
      </c>
      <c r="P466" t="s" s="30">
        <v>6017</v>
      </c>
      <c r="Q466" t="s" s="30">
        <v>6018</v>
      </c>
      <c r="R466" s="32"/>
      <c r="S466" t="s" s="30">
        <v>6019</v>
      </c>
      <c r="T466" s="32"/>
      <c r="U466" t="s" s="30">
        <v>6020</v>
      </c>
      <c r="V466" t="s" s="30">
        <v>6021</v>
      </c>
      <c r="W466" t="s" s="30">
        <v>6022</v>
      </c>
      <c r="X466" s="39"/>
    </row>
    <row r="467" ht="68" customHeight="1">
      <c r="A467" t="s" s="20">
        <f>"E "&amp;B467</f>
        <v>6023</v>
      </c>
      <c r="B467" s="53">
        <v>464</v>
      </c>
      <c r="C467" s="58">
        <v>0</v>
      </c>
      <c r="D467" s="58">
        <v>0</v>
      </c>
      <c r="E467" s="16"/>
      <c r="F467" t="s" s="35">
        <v>6024</v>
      </c>
      <c r="G467" t="s" s="35">
        <v>6025</v>
      </c>
      <c r="H467" t="s" s="34">
        <v>6026</v>
      </c>
      <c r="I467" t="s" s="34">
        <v>6027</v>
      </c>
      <c r="J467" t="s" s="34">
        <v>3458</v>
      </c>
      <c r="K467" s="80"/>
      <c r="L467" t="s" s="34">
        <v>6028</v>
      </c>
      <c r="M467" s="16"/>
      <c r="N467" s="16"/>
      <c r="O467" t="s" s="34">
        <v>6029</v>
      </c>
      <c r="P467" t="s" s="34">
        <v>6030</v>
      </c>
      <c r="Q467" t="s" s="34">
        <v>6031</v>
      </c>
      <c r="R467" s="16"/>
      <c r="S467" s="16"/>
      <c r="T467" s="16"/>
      <c r="U467" s="16"/>
      <c r="V467" s="16"/>
      <c r="W467" s="16"/>
      <c r="X467" s="55"/>
    </row>
    <row r="468" ht="38" customHeight="1">
      <c r="A468" t="s" s="20">
        <f>"E "&amp;B468</f>
        <v>6032</v>
      </c>
      <c r="B468" s="51">
        <v>465</v>
      </c>
      <c r="C468" s="60">
        <v>0</v>
      </c>
      <c r="D468" s="60">
        <v>0</v>
      </c>
      <c r="E468" s="78"/>
      <c r="F468" t="s" s="31">
        <v>6033</v>
      </c>
      <c r="G468" t="s" s="31">
        <v>6034</v>
      </c>
      <c r="H468" t="s" s="30">
        <v>6035</v>
      </c>
      <c r="I468" t="s" s="30">
        <v>6036</v>
      </c>
      <c r="J468" t="s" s="30">
        <v>6037</v>
      </c>
      <c r="K468" s="78"/>
      <c r="L468" t="s" s="30">
        <v>6038</v>
      </c>
      <c r="M468" s="32"/>
      <c r="N468" s="32"/>
      <c r="O468" t="s" s="30">
        <v>6039</v>
      </c>
      <c r="P468" t="s" s="30">
        <v>6040</v>
      </c>
      <c r="Q468" s="32"/>
      <c r="R468" s="32"/>
      <c r="S468" s="32"/>
      <c r="T468" s="32"/>
      <c r="U468" s="32"/>
      <c r="V468" s="32"/>
      <c r="W468" s="32"/>
      <c r="X468" s="39"/>
    </row>
    <row r="469" ht="28" customHeight="1">
      <c r="A469" t="s" s="20">
        <f>"E "&amp;B469</f>
        <v>6041</v>
      </c>
      <c r="B469" s="53">
        <v>466</v>
      </c>
      <c r="C469" s="58">
        <v>1</v>
      </c>
      <c r="D469" s="58">
        <v>0</v>
      </c>
      <c r="E469" t="s" s="34">
        <v>251</v>
      </c>
      <c r="F469" t="s" s="35">
        <v>252</v>
      </c>
      <c r="G469" t="s" s="35">
        <v>252</v>
      </c>
      <c r="H469" s="80"/>
      <c r="I469" t="s" s="34">
        <v>6042</v>
      </c>
      <c r="J469" t="s" s="34">
        <v>3458</v>
      </c>
      <c r="K469" s="80"/>
      <c r="L469" s="81"/>
      <c r="M469" s="16"/>
      <c r="N469" s="16"/>
      <c r="O469" t="s" s="34">
        <v>6043</v>
      </c>
      <c r="P469" t="s" s="34">
        <v>6044</v>
      </c>
      <c r="Q469" t="s" s="34">
        <v>6045</v>
      </c>
      <c r="R469" s="16"/>
      <c r="S469" s="16"/>
      <c r="T469" s="16"/>
      <c r="U469" s="16"/>
      <c r="V469" s="16"/>
      <c r="W469" s="16"/>
      <c r="X469" s="55"/>
    </row>
    <row r="470" ht="18" customHeight="1">
      <c r="A470" t="s" s="20">
        <f>"E "&amp;B470</f>
        <v>6046</v>
      </c>
      <c r="B470" s="51">
        <v>467</v>
      </c>
      <c r="C470" s="60">
        <v>1</v>
      </c>
      <c r="D470" s="60">
        <v>0</v>
      </c>
      <c r="E470" t="s" s="30">
        <v>301</v>
      </c>
      <c r="F470" t="s" s="31">
        <v>6047</v>
      </c>
      <c r="G470" t="s" s="31">
        <v>6048</v>
      </c>
      <c r="H470" s="78"/>
      <c r="I470" t="s" s="30">
        <v>6049</v>
      </c>
      <c r="J470" t="s" s="30">
        <v>5479</v>
      </c>
      <c r="K470" s="78"/>
      <c r="L470" s="79"/>
      <c r="M470" s="32"/>
      <c r="N470" s="32"/>
      <c r="O470" t="s" s="30">
        <v>6050</v>
      </c>
      <c r="P470" t="s" s="30">
        <v>6051</v>
      </c>
      <c r="Q470" s="32"/>
      <c r="R470" s="32"/>
      <c r="S470" s="32"/>
      <c r="T470" s="32"/>
      <c r="U470" s="32"/>
      <c r="V470" s="32"/>
      <c r="W470" s="32"/>
      <c r="X470" s="39"/>
    </row>
    <row r="471" ht="28" customHeight="1">
      <c r="A471" t="s" s="20">
        <f>"E "&amp;B471</f>
        <v>6052</v>
      </c>
      <c r="B471" s="53">
        <v>468</v>
      </c>
      <c r="C471" s="58">
        <v>1</v>
      </c>
      <c r="D471" s="58">
        <v>0</v>
      </c>
      <c r="E471" t="s" s="34">
        <v>301</v>
      </c>
      <c r="F471" t="s" s="35">
        <v>6053</v>
      </c>
      <c r="G471" t="s" s="35">
        <v>6054</v>
      </c>
      <c r="H471" s="80"/>
      <c r="I471" t="s" s="34">
        <v>6055</v>
      </c>
      <c r="J471" t="s" s="34">
        <v>3458</v>
      </c>
      <c r="K471" s="80"/>
      <c r="L471" s="81"/>
      <c r="M471" s="16"/>
      <c r="N471" s="16"/>
      <c r="O471" t="s" s="34">
        <v>6056</v>
      </c>
      <c r="P471" t="s" s="34">
        <v>6057</v>
      </c>
      <c r="Q471" t="s" s="34">
        <v>6058</v>
      </c>
      <c r="R471" s="16"/>
      <c r="S471" s="16"/>
      <c r="T471" s="16"/>
      <c r="U471" s="16"/>
      <c r="V471" s="16"/>
      <c r="W471" s="16"/>
      <c r="X471" s="55"/>
    </row>
    <row r="472" ht="68" customHeight="1">
      <c r="A472" t="s" s="20">
        <f>"E "&amp;B472</f>
        <v>6059</v>
      </c>
      <c r="B472" s="51">
        <v>469</v>
      </c>
      <c r="C472" s="60">
        <v>1</v>
      </c>
      <c r="D472" s="60">
        <v>0</v>
      </c>
      <c r="E472" t="s" s="30">
        <v>301</v>
      </c>
      <c r="F472" t="s" s="31">
        <v>6060</v>
      </c>
      <c r="G472" t="s" s="31">
        <v>6060</v>
      </c>
      <c r="H472" t="s" s="30">
        <v>6061</v>
      </c>
      <c r="I472" s="32"/>
      <c r="J472" s="32"/>
      <c r="K472" s="78"/>
      <c r="L472" s="79"/>
      <c r="M472" s="32"/>
      <c r="N472" s="32"/>
      <c r="O472" s="32"/>
      <c r="P472" s="32"/>
      <c r="Q472" t="s" s="30">
        <v>6062</v>
      </c>
      <c r="R472" s="32"/>
      <c r="S472" s="79"/>
      <c r="T472" s="79"/>
      <c r="U472" s="30"/>
      <c r="V472" s="32"/>
      <c r="W472" s="32"/>
      <c r="X472" s="39"/>
    </row>
    <row r="473" ht="28" customHeight="1">
      <c r="A473" t="s" s="20">
        <f>"E "&amp;B473</f>
        <v>6063</v>
      </c>
      <c r="B473" s="53">
        <v>470</v>
      </c>
      <c r="C473" s="58">
        <v>1</v>
      </c>
      <c r="D473" s="58">
        <v>0</v>
      </c>
      <c r="E473" t="s" s="34">
        <v>301</v>
      </c>
      <c r="F473" t="s" s="35">
        <v>6064</v>
      </c>
      <c r="G473" t="s" s="35">
        <v>6065</v>
      </c>
      <c r="H473" s="80"/>
      <c r="I473" t="s" s="34">
        <v>6066</v>
      </c>
      <c r="J473" t="s" s="34">
        <v>3458</v>
      </c>
      <c r="K473" s="80"/>
      <c r="L473" s="81"/>
      <c r="M473" s="16"/>
      <c r="N473" s="16"/>
      <c r="O473" t="s" s="34">
        <v>6067</v>
      </c>
      <c r="P473" t="s" s="34">
        <v>6068</v>
      </c>
      <c r="Q473" s="16"/>
      <c r="R473" s="16"/>
      <c r="S473" s="16"/>
      <c r="T473" s="16"/>
      <c r="U473" s="16"/>
      <c r="V473" s="16"/>
      <c r="W473" t="s" s="34">
        <v>6069</v>
      </c>
      <c r="X473" s="55"/>
    </row>
    <row r="474" ht="58" customHeight="1">
      <c r="A474" t="s" s="20">
        <f>"E "&amp;B474</f>
        <v>6070</v>
      </c>
      <c r="B474" s="51">
        <v>471</v>
      </c>
      <c r="C474" s="60">
        <v>0</v>
      </c>
      <c r="D474" s="60">
        <v>0</v>
      </c>
      <c r="E474" s="78"/>
      <c r="F474" t="s" s="31">
        <v>6071</v>
      </c>
      <c r="G474" t="s" s="31">
        <v>6071</v>
      </c>
      <c r="H474" t="s" s="30">
        <v>6072</v>
      </c>
      <c r="I474" t="s" s="30">
        <v>6073</v>
      </c>
      <c r="J474" t="s" s="30">
        <v>3458</v>
      </c>
      <c r="K474" s="78"/>
      <c r="L474" s="79"/>
      <c r="M474" s="32"/>
      <c r="N474" s="32"/>
      <c r="O474" t="s" s="30">
        <v>6074</v>
      </c>
      <c r="P474" t="s" s="30">
        <v>6068</v>
      </c>
      <c r="Q474" t="s" s="30">
        <v>6075</v>
      </c>
      <c r="R474" s="32"/>
      <c r="S474" s="32"/>
      <c r="T474" s="32"/>
      <c r="U474" s="32"/>
      <c r="V474" s="32"/>
      <c r="W474" s="32"/>
      <c r="X474" s="39"/>
    </row>
    <row r="475" ht="88" customHeight="1">
      <c r="A475" t="s" s="20">
        <f>"E "&amp;B475</f>
        <v>6076</v>
      </c>
      <c r="B475" s="53">
        <v>472</v>
      </c>
      <c r="C475" s="58">
        <v>0</v>
      </c>
      <c r="D475" s="58">
        <v>0</v>
      </c>
      <c r="E475" s="80"/>
      <c r="F475" t="s" s="35">
        <v>6077</v>
      </c>
      <c r="G475" t="s" s="35">
        <v>6077</v>
      </c>
      <c r="H475" t="s" s="34">
        <v>6078</v>
      </c>
      <c r="I475" t="s" s="34">
        <v>6079</v>
      </c>
      <c r="J475" t="s" s="34">
        <v>3458</v>
      </c>
      <c r="K475" s="80"/>
      <c r="L475" s="81"/>
      <c r="M475" s="16"/>
      <c r="N475" s="16"/>
      <c r="O475" t="s" s="34">
        <v>6080</v>
      </c>
      <c r="P475" t="s" s="34">
        <v>6081</v>
      </c>
      <c r="Q475" t="s" s="34">
        <v>6082</v>
      </c>
      <c r="R475" s="16"/>
      <c r="S475" s="16"/>
      <c r="T475" s="16"/>
      <c r="U475" s="16"/>
      <c r="V475" s="16"/>
      <c r="W475" s="16"/>
      <c r="X475" s="55"/>
    </row>
    <row r="476" ht="28" customHeight="1">
      <c r="A476" t="s" s="20">
        <f>"E "&amp;B476</f>
        <v>6083</v>
      </c>
      <c r="B476" s="51">
        <v>473</v>
      </c>
      <c r="C476" s="60">
        <v>0</v>
      </c>
      <c r="D476" s="60">
        <v>0</v>
      </c>
      <c r="E476" s="78"/>
      <c r="F476" t="s" s="31">
        <v>6084</v>
      </c>
      <c r="G476" t="s" s="31">
        <v>6085</v>
      </c>
      <c r="H476" t="s" s="30">
        <v>6086</v>
      </c>
      <c r="I476" t="s" s="30">
        <v>6087</v>
      </c>
      <c r="J476" t="s" s="30">
        <v>3458</v>
      </c>
      <c r="K476" s="78"/>
      <c r="L476" t="s" s="30">
        <v>6088</v>
      </c>
      <c r="M476" s="32"/>
      <c r="N476" s="32"/>
      <c r="O476" t="s" s="30">
        <v>6089</v>
      </c>
      <c r="P476" t="s" s="30">
        <v>6090</v>
      </c>
      <c r="Q476" s="32"/>
      <c r="R476" s="32"/>
      <c r="S476" s="32"/>
      <c r="T476" s="32"/>
      <c r="U476" s="32"/>
      <c r="V476" s="32"/>
      <c r="W476" s="32"/>
      <c r="X476" s="39"/>
    </row>
    <row r="477" ht="28" customHeight="1">
      <c r="A477" t="s" s="20">
        <f>"E "&amp;B477</f>
        <v>6091</v>
      </c>
      <c r="B477" s="53">
        <v>474</v>
      </c>
      <c r="C477" s="58">
        <v>0</v>
      </c>
      <c r="D477" s="58">
        <v>0</v>
      </c>
      <c r="E477" s="80"/>
      <c r="F477" t="s" s="35">
        <v>6092</v>
      </c>
      <c r="G477" t="s" s="35">
        <v>6093</v>
      </c>
      <c r="H477" t="s" s="34">
        <v>6094</v>
      </c>
      <c r="I477" s="16"/>
      <c r="J477" s="16"/>
      <c r="K477" s="80"/>
      <c r="L477" s="81"/>
      <c r="M477" s="16"/>
      <c r="N477" s="80"/>
      <c r="O477" s="16"/>
      <c r="P477" s="16"/>
      <c r="Q477" s="16"/>
      <c r="R477" s="16"/>
      <c r="S477" s="16"/>
      <c r="T477" s="16"/>
      <c r="U477" s="16"/>
      <c r="V477" s="16"/>
      <c r="W477" s="16"/>
      <c r="X477" s="55"/>
    </row>
    <row r="478" ht="98" customHeight="1">
      <c r="A478" t="s" s="20">
        <f>"E "&amp;B478</f>
        <v>6095</v>
      </c>
      <c r="B478" s="51">
        <v>475</v>
      </c>
      <c r="C478" s="60">
        <v>0</v>
      </c>
      <c r="D478" s="60">
        <v>0</v>
      </c>
      <c r="E478" s="78"/>
      <c r="F478" t="s" s="31">
        <v>6096</v>
      </c>
      <c r="G478" t="s" s="31">
        <v>6097</v>
      </c>
      <c r="H478" t="s" s="30">
        <v>6098</v>
      </c>
      <c r="I478" t="s" s="30">
        <v>6099</v>
      </c>
      <c r="J478" t="s" s="30">
        <v>3458</v>
      </c>
      <c r="K478" s="78"/>
      <c r="L478" s="79"/>
      <c r="M478" s="32"/>
      <c r="N478" s="32"/>
      <c r="O478" t="s" s="30">
        <v>6100</v>
      </c>
      <c r="P478" t="s" s="30">
        <v>6101</v>
      </c>
      <c r="Q478" t="s" s="30">
        <v>6102</v>
      </c>
      <c r="R478" s="32"/>
      <c r="S478" s="32"/>
      <c r="T478" s="32"/>
      <c r="U478" s="32"/>
      <c r="V478" s="32"/>
      <c r="W478" s="32"/>
      <c r="X478" s="39"/>
    </row>
    <row r="479" ht="78" customHeight="1">
      <c r="A479" t="s" s="20">
        <f>"E "&amp;B479</f>
        <v>6103</v>
      </c>
      <c r="B479" s="53">
        <v>476</v>
      </c>
      <c r="C479" s="58">
        <v>0</v>
      </c>
      <c r="D479" s="58">
        <v>0</v>
      </c>
      <c r="E479" s="16"/>
      <c r="F479" t="s" s="35">
        <v>6104</v>
      </c>
      <c r="G479" t="s" s="35">
        <v>6105</v>
      </c>
      <c r="H479" t="s" s="34">
        <v>6106</v>
      </c>
      <c r="I479" t="s" s="34">
        <v>6107</v>
      </c>
      <c r="J479" t="s" s="34">
        <v>3458</v>
      </c>
      <c r="K479" s="80"/>
      <c r="L479" t="s" s="34">
        <v>6108</v>
      </c>
      <c r="M479" s="16"/>
      <c r="N479" s="16"/>
      <c r="O479" t="s" s="34">
        <v>6109</v>
      </c>
      <c r="P479" t="s" s="34">
        <v>6110</v>
      </c>
      <c r="Q479" t="s" s="34">
        <v>6111</v>
      </c>
      <c r="R479" s="16"/>
      <c r="S479" s="81"/>
      <c r="T479" s="81"/>
      <c r="U479" s="34"/>
      <c r="V479" s="16"/>
      <c r="W479" s="16"/>
      <c r="X479" s="55"/>
    </row>
    <row r="480" ht="18" customHeight="1">
      <c r="A480" t="s" s="20">
        <f>"E "&amp;B480</f>
        <v>6112</v>
      </c>
      <c r="B480" s="51">
        <v>477</v>
      </c>
      <c r="C480" s="60">
        <v>0</v>
      </c>
      <c r="D480" s="60">
        <v>0</v>
      </c>
      <c r="E480" s="32"/>
      <c r="F480" t="s" s="31">
        <v>6113</v>
      </c>
      <c r="G480" t="s" s="31">
        <v>6113</v>
      </c>
      <c r="H480" t="s" s="30">
        <v>2646</v>
      </c>
      <c r="I480" t="s" s="30">
        <v>6114</v>
      </c>
      <c r="J480" s="32"/>
      <c r="K480" s="78"/>
      <c r="L480" s="79"/>
      <c r="M480" s="32"/>
      <c r="N480" s="32"/>
      <c r="O480" s="32"/>
      <c r="P480" s="32"/>
      <c r="Q480" s="32"/>
      <c r="R480" s="32"/>
      <c r="S480" s="79"/>
      <c r="T480" s="79"/>
      <c r="U480" s="30"/>
      <c r="V480" s="32"/>
      <c r="W480" s="32"/>
      <c r="X480" s="39"/>
    </row>
    <row r="481" ht="98" customHeight="1">
      <c r="A481" t="s" s="20">
        <f>"E "&amp;B481</f>
        <v>6115</v>
      </c>
      <c r="B481" s="53">
        <v>478</v>
      </c>
      <c r="C481" s="58">
        <v>0</v>
      </c>
      <c r="D481" s="58">
        <v>0</v>
      </c>
      <c r="E481" s="16"/>
      <c r="F481" t="s" s="35">
        <v>6116</v>
      </c>
      <c r="G481" t="s" s="35">
        <v>6117</v>
      </c>
      <c r="H481" t="s" s="34">
        <v>6118</v>
      </c>
      <c r="I481" t="s" s="34">
        <v>6119</v>
      </c>
      <c r="J481" t="s" s="34">
        <v>3458</v>
      </c>
      <c r="K481" s="80"/>
      <c r="L481" t="s" s="34">
        <v>6108</v>
      </c>
      <c r="M481" s="16"/>
      <c r="N481" s="16"/>
      <c r="O481" t="s" s="34">
        <v>6120</v>
      </c>
      <c r="P481" t="s" s="34">
        <v>6121</v>
      </c>
      <c r="Q481" t="s" s="34">
        <v>6122</v>
      </c>
      <c r="R481" s="16"/>
      <c r="S481" s="81"/>
      <c r="T481" s="81"/>
      <c r="U481" s="34"/>
      <c r="V481" s="16"/>
      <c r="W481" s="16"/>
      <c r="X481" s="55"/>
    </row>
    <row r="482" ht="138" customHeight="1">
      <c r="A482" t="s" s="20">
        <f>"E "&amp;B482</f>
        <v>6123</v>
      </c>
      <c r="B482" s="51">
        <v>479</v>
      </c>
      <c r="C482" s="60">
        <v>0</v>
      </c>
      <c r="D482" s="60">
        <v>0</v>
      </c>
      <c r="E482" s="32"/>
      <c r="F482" t="s" s="31">
        <v>6124</v>
      </c>
      <c r="G482" t="s" s="31">
        <v>6125</v>
      </c>
      <c r="H482" t="s" s="30">
        <v>6126</v>
      </c>
      <c r="I482" t="s" s="30">
        <v>6127</v>
      </c>
      <c r="J482" t="s" s="30">
        <v>3458</v>
      </c>
      <c r="K482" s="78"/>
      <c r="L482" t="s" s="30">
        <v>6128</v>
      </c>
      <c r="M482" s="32"/>
      <c r="N482" s="32"/>
      <c r="O482" t="s" s="30">
        <v>6129</v>
      </c>
      <c r="P482" t="s" s="30">
        <v>6130</v>
      </c>
      <c r="Q482" t="s" s="30">
        <v>6131</v>
      </c>
      <c r="R482" s="32"/>
      <c r="S482" s="79"/>
      <c r="T482" s="79"/>
      <c r="U482" s="30"/>
      <c r="V482" s="32"/>
      <c r="W482" s="32"/>
      <c r="X482" s="39"/>
    </row>
    <row r="483" ht="28" customHeight="1">
      <c r="A483" t="s" s="20">
        <f>"E "&amp;B483</f>
        <v>6132</v>
      </c>
      <c r="B483" s="53">
        <v>480</v>
      </c>
      <c r="C483" s="58">
        <v>0</v>
      </c>
      <c r="D483" s="58">
        <v>0</v>
      </c>
      <c r="E483" s="16"/>
      <c r="F483" t="s" s="35">
        <v>6133</v>
      </c>
      <c r="G483" t="s" s="35">
        <v>6133</v>
      </c>
      <c r="H483" t="s" s="34">
        <v>6134</v>
      </c>
      <c r="I483" t="s" s="34">
        <v>6135</v>
      </c>
      <c r="J483" t="s" s="34">
        <v>3458</v>
      </c>
      <c r="K483" s="80"/>
      <c r="L483" s="16"/>
      <c r="M483" s="16"/>
      <c r="N483" s="16"/>
      <c r="O483" t="s" s="34">
        <v>6136</v>
      </c>
      <c r="P483" t="s" s="34">
        <v>6130</v>
      </c>
      <c r="Q483" s="16"/>
      <c r="R483" s="16"/>
      <c r="S483" s="81"/>
      <c r="T483" s="81"/>
      <c r="U483" s="34"/>
      <c r="V483" s="16"/>
      <c r="W483" s="16"/>
      <c r="X483" s="55"/>
    </row>
    <row r="484" ht="28" customHeight="1">
      <c r="A484" t="s" s="20">
        <f>"E "&amp;B484</f>
        <v>6137</v>
      </c>
      <c r="B484" s="51">
        <v>481</v>
      </c>
      <c r="C484" s="60">
        <v>0</v>
      </c>
      <c r="D484" s="60">
        <v>0</v>
      </c>
      <c r="E484" s="32"/>
      <c r="F484" t="s" s="31">
        <v>6138</v>
      </c>
      <c r="G484" t="s" s="31">
        <v>6138</v>
      </c>
      <c r="H484" t="s" s="30">
        <v>6139</v>
      </c>
      <c r="I484" t="s" s="30">
        <v>6140</v>
      </c>
      <c r="J484" t="s" s="30">
        <v>3458</v>
      </c>
      <c r="K484" s="78"/>
      <c r="L484" s="32"/>
      <c r="M484" s="32"/>
      <c r="N484" s="32"/>
      <c r="O484" t="s" s="30">
        <v>6141</v>
      </c>
      <c r="P484" t="s" s="30">
        <v>6142</v>
      </c>
      <c r="Q484" t="s" s="30">
        <v>6143</v>
      </c>
      <c r="R484" s="32"/>
      <c r="S484" s="79"/>
      <c r="T484" s="79"/>
      <c r="U484" s="30"/>
      <c r="V484" s="32"/>
      <c r="W484" s="32"/>
      <c r="X484" s="39"/>
    </row>
    <row r="485" ht="368" customHeight="1">
      <c r="A485" t="s" s="20">
        <f>"E "&amp;B485</f>
        <v>6144</v>
      </c>
      <c r="B485" s="53">
        <v>482</v>
      </c>
      <c r="C485" s="58">
        <v>0</v>
      </c>
      <c r="D485" s="58">
        <v>0</v>
      </c>
      <c r="E485" s="16"/>
      <c r="F485" t="s" s="35">
        <v>6138</v>
      </c>
      <c r="G485" t="s" s="35">
        <v>6138</v>
      </c>
      <c r="H485" t="s" s="34">
        <v>6145</v>
      </c>
      <c r="I485" t="s" s="34">
        <v>6146</v>
      </c>
      <c r="J485" t="s" s="34">
        <v>3458</v>
      </c>
      <c r="K485" s="80"/>
      <c r="L485" t="s" s="34">
        <v>6147</v>
      </c>
      <c r="M485" s="16"/>
      <c r="N485" s="16"/>
      <c r="O485" t="s" s="34">
        <v>6141</v>
      </c>
      <c r="P485" t="s" s="34">
        <v>6142</v>
      </c>
      <c r="Q485" t="s" s="34">
        <v>6148</v>
      </c>
      <c r="R485" s="16"/>
      <c r="S485" s="81"/>
      <c r="T485" s="81"/>
      <c r="U485" s="34"/>
      <c r="V485" s="16"/>
      <c r="W485" s="16"/>
      <c r="X485" s="55"/>
    </row>
    <row r="486" ht="38" customHeight="1">
      <c r="A486" t="s" s="20">
        <f>"E "&amp;B486</f>
        <v>6149</v>
      </c>
      <c r="B486" s="51">
        <v>483</v>
      </c>
      <c r="C486" s="60">
        <v>0</v>
      </c>
      <c r="D486" s="60">
        <v>0</v>
      </c>
      <c r="E486" s="32"/>
      <c r="F486" t="s" s="31">
        <v>6150</v>
      </c>
      <c r="G486" t="s" s="31">
        <v>6150</v>
      </c>
      <c r="H486" t="s" s="30">
        <v>6151</v>
      </c>
      <c r="I486" t="s" s="30">
        <v>6152</v>
      </c>
      <c r="J486" t="s" s="30">
        <v>4522</v>
      </c>
      <c r="K486" s="78"/>
      <c r="L486" s="79"/>
      <c r="M486" s="32"/>
      <c r="N486" s="32"/>
      <c r="O486" t="s" s="30">
        <v>6153</v>
      </c>
      <c r="P486" t="s" s="30">
        <v>6154</v>
      </c>
      <c r="Q486" t="s" s="30">
        <v>6155</v>
      </c>
      <c r="R486" s="32"/>
      <c r="S486" s="79"/>
      <c r="T486" s="79"/>
      <c r="U486" s="30"/>
      <c r="V486" s="32"/>
      <c r="W486" s="32"/>
      <c r="X486" s="39"/>
    </row>
    <row r="487" ht="28" customHeight="1">
      <c r="A487" t="s" s="20">
        <f>"E "&amp;B487</f>
        <v>6156</v>
      </c>
      <c r="B487" s="53">
        <v>484</v>
      </c>
      <c r="C487" s="58">
        <v>0</v>
      </c>
      <c r="D487" s="58">
        <v>0</v>
      </c>
      <c r="E487" s="16"/>
      <c r="F487" t="s" s="35">
        <v>6157</v>
      </c>
      <c r="G487" t="s" s="35">
        <v>6157</v>
      </c>
      <c r="H487" t="s" s="34">
        <v>6158</v>
      </c>
      <c r="I487" t="s" s="34">
        <v>6159</v>
      </c>
      <c r="J487" t="s" s="34">
        <v>3458</v>
      </c>
      <c r="K487" s="80"/>
      <c r="L487" s="81"/>
      <c r="M487" s="16"/>
      <c r="N487" s="16"/>
      <c r="O487" t="s" s="34">
        <v>6160</v>
      </c>
      <c r="P487" t="s" s="34">
        <v>6161</v>
      </c>
      <c r="Q487" t="s" s="34">
        <v>6162</v>
      </c>
      <c r="R487" s="16"/>
      <c r="S487" s="81"/>
      <c r="T487" s="81"/>
      <c r="U487" s="34"/>
      <c r="V487" s="16"/>
      <c r="W487" s="16"/>
      <c r="X487" s="55"/>
    </row>
    <row r="488" ht="38" customHeight="1">
      <c r="A488" t="s" s="20">
        <f>"E "&amp;B488</f>
        <v>6163</v>
      </c>
      <c r="B488" s="51">
        <v>485</v>
      </c>
      <c r="C488" s="60">
        <v>0</v>
      </c>
      <c r="D488" s="60">
        <v>0</v>
      </c>
      <c r="E488" s="32"/>
      <c r="F488" t="s" s="31">
        <v>6164</v>
      </c>
      <c r="G488" t="s" s="31">
        <v>6164</v>
      </c>
      <c r="H488" t="s" s="30">
        <v>6165</v>
      </c>
      <c r="I488" t="s" s="30">
        <v>6166</v>
      </c>
      <c r="J488" t="s" s="30">
        <v>3458</v>
      </c>
      <c r="K488" s="78"/>
      <c r="L488" s="79"/>
      <c r="M488" s="32"/>
      <c r="N488" s="32"/>
      <c r="O488" t="s" s="30">
        <v>6167</v>
      </c>
      <c r="P488" t="s" s="30">
        <v>6168</v>
      </c>
      <c r="Q488" t="s" s="30">
        <v>6169</v>
      </c>
      <c r="R488" s="32"/>
      <c r="S488" s="79"/>
      <c r="T488" s="79"/>
      <c r="U488" s="30"/>
      <c r="V488" s="32"/>
      <c r="W488" s="32"/>
      <c r="X488" s="39"/>
    </row>
    <row r="489" ht="28" customHeight="1">
      <c r="A489" t="s" s="20">
        <f>"E "&amp;B489</f>
        <v>6170</v>
      </c>
      <c r="B489" s="53">
        <v>486</v>
      </c>
      <c r="C489" s="58">
        <v>1</v>
      </c>
      <c r="D489" s="58">
        <v>0</v>
      </c>
      <c r="E489" t="s" s="34">
        <v>301</v>
      </c>
      <c r="F489" t="s" s="35">
        <v>6171</v>
      </c>
      <c r="G489" t="s" s="35">
        <v>6172</v>
      </c>
      <c r="H489" s="16"/>
      <c r="I489" t="s" s="34">
        <v>6173</v>
      </c>
      <c r="J489" t="s" s="34">
        <v>6174</v>
      </c>
      <c r="K489" s="80"/>
      <c r="L489" s="81"/>
      <c r="M489" s="16"/>
      <c r="N489" s="16"/>
      <c r="O489" t="s" s="34">
        <v>6175</v>
      </c>
      <c r="P489" t="s" s="34">
        <v>6176</v>
      </c>
      <c r="Q489" s="16"/>
      <c r="R489" s="16"/>
      <c r="S489" s="81"/>
      <c r="T489" s="81"/>
      <c r="U489" s="34"/>
      <c r="V489" s="16"/>
      <c r="W489" s="16"/>
      <c r="X489" s="55"/>
    </row>
    <row r="490" ht="188" customHeight="1">
      <c r="A490" t="s" s="20">
        <f>"E "&amp;B490</f>
        <v>6177</v>
      </c>
      <c r="B490" s="51">
        <v>487</v>
      </c>
      <c r="C490" s="60">
        <v>0</v>
      </c>
      <c r="D490" s="60">
        <v>0</v>
      </c>
      <c r="E490" s="32"/>
      <c r="F490" t="s" s="31">
        <v>6178</v>
      </c>
      <c r="G490" t="s" s="31">
        <v>6179</v>
      </c>
      <c r="H490" t="s" s="30">
        <v>6180</v>
      </c>
      <c r="I490" t="s" s="30">
        <v>6181</v>
      </c>
      <c r="J490" t="s" s="30">
        <v>4522</v>
      </c>
      <c r="K490" s="78"/>
      <c r="L490" t="s" s="30">
        <v>6182</v>
      </c>
      <c r="M490" t="s" s="30">
        <v>6183</v>
      </c>
      <c r="N490" s="32"/>
      <c r="O490" t="s" s="30">
        <v>6184</v>
      </c>
      <c r="P490" t="s" s="30">
        <v>6185</v>
      </c>
      <c r="Q490" t="s" s="30">
        <v>6186</v>
      </c>
      <c r="R490" s="32"/>
      <c r="S490" s="79"/>
      <c r="T490" s="79"/>
      <c r="U490" s="30"/>
      <c r="V490" s="32"/>
      <c r="W490" s="32"/>
      <c r="X490" s="39"/>
    </row>
    <row r="491" ht="48" customHeight="1">
      <c r="A491" t="s" s="20">
        <f>"E "&amp;B491</f>
        <v>6187</v>
      </c>
      <c r="B491" s="53">
        <v>488</v>
      </c>
      <c r="C491" s="58">
        <v>0</v>
      </c>
      <c r="D491" s="58">
        <v>0</v>
      </c>
      <c r="E491" s="16"/>
      <c r="F491" t="s" s="35">
        <v>6188</v>
      </c>
      <c r="G491" t="s" s="35">
        <v>6189</v>
      </c>
      <c r="H491" t="s" s="34">
        <v>6190</v>
      </c>
      <c r="I491" t="s" s="34">
        <v>6191</v>
      </c>
      <c r="J491" t="s" s="34">
        <v>3458</v>
      </c>
      <c r="K491" s="80"/>
      <c r="L491" t="s" s="34">
        <v>6192</v>
      </c>
      <c r="M491" s="16"/>
      <c r="N491" s="16"/>
      <c r="O491" t="s" s="34">
        <v>6193</v>
      </c>
      <c r="P491" t="s" s="34">
        <v>6194</v>
      </c>
      <c r="Q491" t="s" s="34">
        <v>6195</v>
      </c>
      <c r="R491" s="16"/>
      <c r="S491" s="81"/>
      <c r="T491" s="81"/>
      <c r="U491" s="34"/>
      <c r="V491" s="16"/>
      <c r="W491" s="16"/>
      <c r="X491" s="55"/>
    </row>
    <row r="492" ht="208" customHeight="1">
      <c r="A492" t="s" s="20">
        <f>"E "&amp;B492</f>
        <v>6196</v>
      </c>
      <c r="B492" s="51">
        <v>489</v>
      </c>
      <c r="C492" s="60">
        <v>0</v>
      </c>
      <c r="D492" s="60">
        <v>0</v>
      </c>
      <c r="E492" s="32"/>
      <c r="F492" t="s" s="31">
        <v>6197</v>
      </c>
      <c r="G492" t="s" s="31">
        <v>6198</v>
      </c>
      <c r="H492" t="s" s="30">
        <v>6199</v>
      </c>
      <c r="I492" t="s" s="30">
        <v>6200</v>
      </c>
      <c r="J492" t="s" s="30">
        <v>3458</v>
      </c>
      <c r="K492" s="78"/>
      <c r="L492" s="79"/>
      <c r="M492" s="32"/>
      <c r="N492" s="32"/>
      <c r="O492" t="s" s="30">
        <v>6201</v>
      </c>
      <c r="P492" t="s" s="30">
        <v>6202</v>
      </c>
      <c r="Q492" t="s" s="30">
        <v>6203</v>
      </c>
      <c r="R492" s="32"/>
      <c r="S492" s="79"/>
      <c r="T492" s="79"/>
      <c r="U492" s="30"/>
      <c r="V492" s="32"/>
      <c r="W492" s="32"/>
      <c r="X492" s="39"/>
    </row>
    <row r="493" ht="798" customHeight="1">
      <c r="A493" t="s" s="20">
        <f>"E "&amp;B493</f>
        <v>6204</v>
      </c>
      <c r="B493" s="53">
        <v>490</v>
      </c>
      <c r="C493" s="58">
        <v>1</v>
      </c>
      <c r="D493" s="58">
        <v>0</v>
      </c>
      <c r="E493" t="s" s="34">
        <v>301</v>
      </c>
      <c r="F493" t="s" s="35">
        <v>6205</v>
      </c>
      <c r="G493" t="s" s="35">
        <v>6206</v>
      </c>
      <c r="H493" t="s" s="34">
        <v>6207</v>
      </c>
      <c r="I493" t="s" s="34">
        <v>6208</v>
      </c>
      <c r="J493" t="s" s="34">
        <v>3533</v>
      </c>
      <c r="K493" t="s" s="34">
        <v>6209</v>
      </c>
      <c r="L493" t="s" s="34">
        <v>6210</v>
      </c>
      <c r="M493" s="16"/>
      <c r="N493" s="16"/>
      <c r="O493" t="s" s="34">
        <v>6211</v>
      </c>
      <c r="P493" t="s" s="34">
        <v>6212</v>
      </c>
      <c r="Q493" t="s" s="34">
        <v>6213</v>
      </c>
      <c r="R493" s="16"/>
      <c r="S493" s="81"/>
      <c r="T493" s="81"/>
      <c r="U493" s="34"/>
      <c r="V493" s="16"/>
      <c r="W493" s="16"/>
      <c r="X493" s="55"/>
    </row>
    <row r="494" ht="28" customHeight="1">
      <c r="A494" t="s" s="20">
        <f>"E "&amp;B494</f>
        <v>6214</v>
      </c>
      <c r="B494" s="51">
        <v>491</v>
      </c>
      <c r="C494" s="60">
        <v>1</v>
      </c>
      <c r="D494" s="60">
        <v>0</v>
      </c>
      <c r="E494" t="s" s="30">
        <v>258</v>
      </c>
      <c r="F494" t="s" s="31">
        <v>6215</v>
      </c>
      <c r="G494" t="s" s="31">
        <v>6216</v>
      </c>
      <c r="H494" s="32"/>
      <c r="I494" t="s" s="30">
        <v>6217</v>
      </c>
      <c r="J494" t="s" s="30">
        <v>5002</v>
      </c>
      <c r="K494" s="78"/>
      <c r="L494" s="79"/>
      <c r="M494" s="32"/>
      <c r="N494" s="32"/>
      <c r="O494" t="s" s="30">
        <v>6218</v>
      </c>
      <c r="P494" t="s" s="30">
        <v>6219</v>
      </c>
      <c r="Q494" t="s" s="30">
        <v>6220</v>
      </c>
      <c r="R494" s="32"/>
      <c r="S494" s="79"/>
      <c r="T494" s="79"/>
      <c r="U494" s="30"/>
      <c r="V494" s="32"/>
      <c r="W494" t="s" s="30">
        <v>6221</v>
      </c>
      <c r="X494" s="39"/>
    </row>
    <row r="495" ht="68" customHeight="1">
      <c r="A495" t="s" s="20">
        <f>"E "&amp;B495</f>
        <v>6222</v>
      </c>
      <c r="B495" s="53">
        <v>492</v>
      </c>
      <c r="C495" s="58">
        <v>0</v>
      </c>
      <c r="D495" s="58">
        <v>0</v>
      </c>
      <c r="E495" s="16"/>
      <c r="F495" t="s" s="35">
        <v>6223</v>
      </c>
      <c r="G495" t="s" s="35">
        <v>6223</v>
      </c>
      <c r="H495" s="16"/>
      <c r="I495" t="s" s="34">
        <v>6224</v>
      </c>
      <c r="J495" t="s" s="34">
        <v>507</v>
      </c>
      <c r="K495" s="80"/>
      <c r="L495" s="16"/>
      <c r="M495" s="16"/>
      <c r="N495" s="16"/>
      <c r="O495" s="16"/>
      <c r="P495" t="s" s="34">
        <v>6225</v>
      </c>
      <c r="Q495" t="s" s="34">
        <v>6226</v>
      </c>
      <c r="R495" s="16"/>
      <c r="S495" s="81"/>
      <c r="T495" s="81"/>
      <c r="U495" s="34"/>
      <c r="V495" s="16"/>
      <c r="W495" s="16"/>
      <c r="X495" s="55"/>
    </row>
    <row r="496" ht="328" customHeight="1">
      <c r="A496" t="s" s="20">
        <f>"E "&amp;B496</f>
        <v>6227</v>
      </c>
      <c r="B496" s="51">
        <v>493</v>
      </c>
      <c r="C496" s="60">
        <v>0</v>
      </c>
      <c r="D496" s="60">
        <v>0</v>
      </c>
      <c r="E496" s="32"/>
      <c r="F496" t="s" s="31">
        <v>6228</v>
      </c>
      <c r="G496" t="s" s="31">
        <v>6228</v>
      </c>
      <c r="H496" t="s" s="30">
        <v>6229</v>
      </c>
      <c r="I496" t="s" s="30">
        <v>6230</v>
      </c>
      <c r="J496" t="s" s="30">
        <v>3458</v>
      </c>
      <c r="K496" s="78"/>
      <c r="L496" t="s" s="30">
        <v>6231</v>
      </c>
      <c r="M496" s="32"/>
      <c r="N496" s="32"/>
      <c r="O496" t="s" s="30">
        <v>6232</v>
      </c>
      <c r="P496" t="s" s="30">
        <v>6233</v>
      </c>
      <c r="Q496" t="s" s="30">
        <v>6234</v>
      </c>
      <c r="R496" s="32"/>
      <c r="S496" s="79"/>
      <c r="T496" s="79"/>
      <c r="U496" s="30"/>
      <c r="V496" s="32"/>
      <c r="W496" s="32"/>
      <c r="X496" s="39"/>
    </row>
    <row r="497" ht="198" customHeight="1">
      <c r="A497" t="s" s="20">
        <f>"E "&amp;B497</f>
        <v>6235</v>
      </c>
      <c r="B497" s="53">
        <v>494</v>
      </c>
      <c r="C497" s="58">
        <v>0</v>
      </c>
      <c r="D497" s="58">
        <v>0</v>
      </c>
      <c r="E497" s="16"/>
      <c r="F497" t="s" s="35">
        <v>6236</v>
      </c>
      <c r="G497" t="s" s="35">
        <v>6236</v>
      </c>
      <c r="H497" t="s" s="34">
        <v>6237</v>
      </c>
      <c r="I497" t="s" s="34">
        <v>6238</v>
      </c>
      <c r="J497" t="s" s="34">
        <v>3458</v>
      </c>
      <c r="K497" s="80"/>
      <c r="L497" s="81"/>
      <c r="M497" s="16"/>
      <c r="N497" s="16"/>
      <c r="O497" t="s" s="34">
        <v>6239</v>
      </c>
      <c r="P497" t="s" s="34">
        <v>6240</v>
      </c>
      <c r="Q497" t="s" s="34">
        <v>6241</v>
      </c>
      <c r="R497" s="16"/>
      <c r="S497" s="81"/>
      <c r="T497" s="81"/>
      <c r="U497" s="34"/>
      <c r="V497" s="16"/>
      <c r="W497" s="16"/>
      <c r="X497" s="55"/>
    </row>
    <row r="498" ht="38" customHeight="1">
      <c r="A498" t="s" s="20">
        <f>"E "&amp;B498</f>
        <v>6242</v>
      </c>
      <c r="B498" s="51">
        <v>495</v>
      </c>
      <c r="C498" s="60">
        <v>0</v>
      </c>
      <c r="D498" s="60">
        <v>0</v>
      </c>
      <c r="E498" s="32"/>
      <c r="F498" t="s" s="31">
        <v>6243</v>
      </c>
      <c r="G498" t="s" s="31">
        <v>6244</v>
      </c>
      <c r="H498" t="s" s="30">
        <v>6245</v>
      </c>
      <c r="I498" t="s" s="30">
        <v>6246</v>
      </c>
      <c r="J498" t="s" s="30">
        <v>3458</v>
      </c>
      <c r="K498" s="78"/>
      <c r="L498" t="s" s="30">
        <v>6247</v>
      </c>
      <c r="M498" s="32"/>
      <c r="N498" s="32"/>
      <c r="O498" t="s" s="30">
        <v>6248</v>
      </c>
      <c r="P498" t="s" s="30">
        <v>6249</v>
      </c>
      <c r="Q498" t="s" s="30">
        <v>6250</v>
      </c>
      <c r="R498" s="32"/>
      <c r="S498" s="79"/>
      <c r="T498" s="79"/>
      <c r="U498" s="30"/>
      <c r="V498" s="32"/>
      <c r="W498" s="32"/>
      <c r="X498" s="39"/>
    </row>
    <row r="499" ht="38" customHeight="1">
      <c r="A499" t="s" s="20">
        <f>"E "&amp;B499</f>
        <v>6251</v>
      </c>
      <c r="B499" s="53">
        <v>496</v>
      </c>
      <c r="C499" s="58">
        <v>0</v>
      </c>
      <c r="D499" s="58">
        <v>0</v>
      </c>
      <c r="E499" s="80"/>
      <c r="F499" t="s" s="35">
        <v>6252</v>
      </c>
      <c r="G499" t="s" s="35">
        <v>6253</v>
      </c>
      <c r="H499" t="s" s="34">
        <v>6254</v>
      </c>
      <c r="I499" t="s" s="34">
        <v>6255</v>
      </c>
      <c r="J499" t="s" s="34">
        <v>6256</v>
      </c>
      <c r="K499" s="80"/>
      <c r="L499" s="81"/>
      <c r="M499" s="16"/>
      <c r="N499" s="16"/>
      <c r="O499" t="s" s="34">
        <v>6257</v>
      </c>
      <c r="P499" t="s" s="34">
        <v>6258</v>
      </c>
      <c r="Q499" t="s" s="34">
        <v>6259</v>
      </c>
      <c r="R499" s="16"/>
      <c r="S499" s="16"/>
      <c r="T499" s="16"/>
      <c r="U499" s="16"/>
      <c r="V499" s="16"/>
      <c r="W499" s="16"/>
      <c r="X499" s="55"/>
    </row>
    <row r="500" ht="28" customHeight="1">
      <c r="A500" t="s" s="20">
        <f>"E "&amp;B500</f>
        <v>6260</v>
      </c>
      <c r="B500" s="51">
        <v>497</v>
      </c>
      <c r="C500" s="60">
        <v>0</v>
      </c>
      <c r="D500" s="60">
        <v>0</v>
      </c>
      <c r="E500" s="32"/>
      <c r="F500" t="s" s="31">
        <v>6261</v>
      </c>
      <c r="G500" t="s" s="31">
        <v>6261</v>
      </c>
      <c r="H500" t="s" s="30">
        <v>6262</v>
      </c>
      <c r="I500" t="s" s="30">
        <v>6263</v>
      </c>
      <c r="J500" t="s" s="30">
        <v>3458</v>
      </c>
      <c r="K500" s="78"/>
      <c r="L500" s="79"/>
      <c r="M500" s="32"/>
      <c r="N500" s="32"/>
      <c r="O500" t="s" s="30">
        <v>6264</v>
      </c>
      <c r="P500" t="s" s="30">
        <v>6265</v>
      </c>
      <c r="Q500" t="s" s="30">
        <v>6266</v>
      </c>
      <c r="R500" s="32"/>
      <c r="S500" s="79"/>
      <c r="T500" s="79"/>
      <c r="U500" s="30"/>
      <c r="V500" s="32"/>
      <c r="W500" s="32"/>
      <c r="X500" s="39"/>
    </row>
    <row r="501" ht="88" customHeight="1">
      <c r="A501" t="s" s="20">
        <f>"E "&amp;B501</f>
        <v>6267</v>
      </c>
      <c r="B501" s="53">
        <v>498</v>
      </c>
      <c r="C501" s="58">
        <v>0</v>
      </c>
      <c r="D501" s="58">
        <v>0</v>
      </c>
      <c r="E501" s="16"/>
      <c r="F501" t="s" s="35">
        <v>6268</v>
      </c>
      <c r="G501" t="s" s="35">
        <v>6269</v>
      </c>
      <c r="H501" t="s" s="34">
        <v>6270</v>
      </c>
      <c r="I501" t="s" s="34">
        <v>6271</v>
      </c>
      <c r="J501" t="s" s="34">
        <v>3458</v>
      </c>
      <c r="K501" s="80"/>
      <c r="L501" s="81"/>
      <c r="M501" s="16"/>
      <c r="N501" s="16"/>
      <c r="O501" t="s" s="34">
        <v>6272</v>
      </c>
      <c r="P501" t="s" s="34">
        <v>6273</v>
      </c>
      <c r="Q501" t="s" s="34">
        <v>6274</v>
      </c>
      <c r="R501" s="16"/>
      <c r="S501" s="81"/>
      <c r="T501" s="81"/>
      <c r="U501" s="34"/>
      <c r="V501" s="16"/>
      <c r="W501" s="16"/>
      <c r="X501" s="55"/>
    </row>
    <row r="502" ht="28" customHeight="1">
      <c r="A502" t="s" s="20">
        <f>"E "&amp;B502</f>
        <v>6275</v>
      </c>
      <c r="B502" s="51">
        <v>499</v>
      </c>
      <c r="C502" s="60">
        <v>0</v>
      </c>
      <c r="D502" s="60">
        <v>0</v>
      </c>
      <c r="E502" s="32"/>
      <c r="F502" t="s" s="31">
        <v>6276</v>
      </c>
      <c r="G502" t="s" s="31">
        <v>6276</v>
      </c>
      <c r="H502" t="s" s="30">
        <v>6277</v>
      </c>
      <c r="I502" t="s" s="30">
        <v>6278</v>
      </c>
      <c r="J502" t="s" s="30">
        <v>6279</v>
      </c>
      <c r="K502" s="78"/>
      <c r="L502" s="79"/>
      <c r="M502" s="32"/>
      <c r="N502" s="32"/>
      <c r="O502" t="s" s="30">
        <v>6280</v>
      </c>
      <c r="P502" t="s" s="30">
        <v>6281</v>
      </c>
      <c r="Q502" t="s" s="30">
        <v>6282</v>
      </c>
      <c r="R502" s="32"/>
      <c r="S502" s="79"/>
      <c r="T502" s="79"/>
      <c r="U502" s="30"/>
      <c r="V502" s="32"/>
      <c r="W502" s="32"/>
      <c r="X502" s="39"/>
    </row>
    <row r="503" ht="28" customHeight="1">
      <c r="A503" t="s" s="20">
        <f>"E "&amp;B503</f>
        <v>6283</v>
      </c>
      <c r="B503" s="53">
        <v>500</v>
      </c>
      <c r="C503" s="58">
        <v>0</v>
      </c>
      <c r="D503" s="58">
        <v>0</v>
      </c>
      <c r="E503" s="16"/>
      <c r="F503" t="s" s="35">
        <v>6284</v>
      </c>
      <c r="G503" t="s" s="35">
        <v>6284</v>
      </c>
      <c r="H503" t="s" s="34">
        <v>6285</v>
      </c>
      <c r="I503" t="s" s="34">
        <v>6286</v>
      </c>
      <c r="J503" t="s" s="34">
        <v>3458</v>
      </c>
      <c r="K503" s="80"/>
      <c r="L503" s="81"/>
      <c r="M503" s="16"/>
      <c r="N503" s="16"/>
      <c r="O503" t="s" s="34">
        <v>6287</v>
      </c>
      <c r="P503" t="s" s="34">
        <v>6288</v>
      </c>
      <c r="Q503" t="s" s="34">
        <v>6289</v>
      </c>
      <c r="R503" s="16"/>
      <c r="S503" s="81"/>
      <c r="T503" s="81"/>
      <c r="U503" s="34"/>
      <c r="V503" s="16"/>
      <c r="W503" s="16"/>
      <c r="X503" s="55"/>
    </row>
    <row r="504" ht="18" customHeight="1">
      <c r="A504" t="s" s="20">
        <f>"E "&amp;B504</f>
        <v>6290</v>
      </c>
      <c r="B504" s="51">
        <v>501</v>
      </c>
      <c r="C504" s="60">
        <v>0</v>
      </c>
      <c r="D504" s="60">
        <v>0</v>
      </c>
      <c r="E504" s="78"/>
      <c r="F504" t="s" s="31">
        <v>6291</v>
      </c>
      <c r="G504" t="s" s="31">
        <v>6291</v>
      </c>
      <c r="H504" t="s" s="30">
        <v>6292</v>
      </c>
      <c r="I504" t="s" s="30">
        <v>6293</v>
      </c>
      <c r="J504" t="s" s="30">
        <v>3458</v>
      </c>
      <c r="K504" s="78"/>
      <c r="L504" s="79"/>
      <c r="M504" s="32"/>
      <c r="N504" s="78"/>
      <c r="O504" t="s" s="30">
        <v>6294</v>
      </c>
      <c r="P504" t="s" s="30">
        <v>6295</v>
      </c>
      <c r="Q504" s="32"/>
      <c r="R504" s="32"/>
      <c r="S504" s="32"/>
      <c r="T504" s="32"/>
      <c r="U504" s="32"/>
      <c r="V504" s="32"/>
      <c r="W504" s="32"/>
      <c r="X504" s="39"/>
    </row>
    <row r="505" ht="48" customHeight="1">
      <c r="A505" t="s" s="20">
        <f>"E "&amp;B505</f>
        <v>6296</v>
      </c>
      <c r="B505" s="53">
        <v>502</v>
      </c>
      <c r="C505" s="58">
        <v>0</v>
      </c>
      <c r="D505" s="58">
        <v>0</v>
      </c>
      <c r="E505" s="16"/>
      <c r="F505" t="s" s="35">
        <v>6297</v>
      </c>
      <c r="G505" t="s" s="35">
        <v>6298</v>
      </c>
      <c r="H505" t="s" s="34">
        <v>6299</v>
      </c>
      <c r="I505" t="s" s="34">
        <v>6300</v>
      </c>
      <c r="J505" t="s" s="34">
        <v>3458</v>
      </c>
      <c r="K505" s="80"/>
      <c r="L505" s="81"/>
      <c r="M505" s="16"/>
      <c r="N505" s="16"/>
      <c r="O505" t="s" s="34">
        <v>6301</v>
      </c>
      <c r="P505" t="s" s="34">
        <v>6302</v>
      </c>
      <c r="Q505" t="s" s="34">
        <v>6303</v>
      </c>
      <c r="R505" s="16"/>
      <c r="S505" s="81"/>
      <c r="T505" s="81"/>
      <c r="U505" s="34"/>
      <c r="V505" s="16"/>
      <c r="W505" s="16"/>
      <c r="X505" s="55"/>
    </row>
    <row r="506" ht="28" customHeight="1">
      <c r="A506" t="s" s="20">
        <f>"E "&amp;B506</f>
        <v>6304</v>
      </c>
      <c r="B506" s="51">
        <v>503</v>
      </c>
      <c r="C506" s="60">
        <v>1</v>
      </c>
      <c r="D506" s="60">
        <v>0</v>
      </c>
      <c r="E506" t="s" s="30">
        <v>301</v>
      </c>
      <c r="F506" t="s" s="31">
        <v>6305</v>
      </c>
      <c r="G506" t="s" s="30">
        <v>6306</v>
      </c>
      <c r="H506" s="32"/>
      <c r="I506" t="s" s="30">
        <v>6307</v>
      </c>
      <c r="J506" t="s" s="30">
        <v>3458</v>
      </c>
      <c r="K506" s="78"/>
      <c r="L506" s="79"/>
      <c r="M506" s="32"/>
      <c r="N506" t="s" s="30">
        <v>6308</v>
      </c>
      <c r="O506" t="s" s="30">
        <v>6309</v>
      </c>
      <c r="P506" t="s" s="30">
        <v>6310</v>
      </c>
      <c r="Q506" s="32"/>
      <c r="R506" s="32"/>
      <c r="S506" s="79"/>
      <c r="T506" s="79"/>
      <c r="U506" t="s" s="30">
        <v>6311</v>
      </c>
      <c r="V506" s="32"/>
      <c r="W506" t="s" s="30">
        <v>6312</v>
      </c>
      <c r="X506" s="39"/>
    </row>
    <row r="507" ht="18" customHeight="1">
      <c r="A507" t="s" s="20">
        <f>"E "&amp;B507</f>
        <v>6313</v>
      </c>
      <c r="B507" s="53">
        <v>504</v>
      </c>
      <c r="C507" s="58">
        <v>1</v>
      </c>
      <c r="D507" s="58">
        <v>0</v>
      </c>
      <c r="E507" t="s" s="34">
        <v>301</v>
      </c>
      <c r="F507" t="s" s="35">
        <v>6314</v>
      </c>
      <c r="G507" t="s" s="35">
        <v>6315</v>
      </c>
      <c r="H507" t="s" s="34">
        <v>6316</v>
      </c>
      <c r="I507" t="s" s="34">
        <v>6317</v>
      </c>
      <c r="J507" t="s" s="34">
        <v>3458</v>
      </c>
      <c r="K507" s="80"/>
      <c r="L507" s="81"/>
      <c r="M507" s="16"/>
      <c r="N507" s="16"/>
      <c r="O507" t="s" s="34">
        <v>301</v>
      </c>
      <c r="P507" t="s" s="34">
        <v>6318</v>
      </c>
      <c r="Q507" s="16"/>
      <c r="R507" s="16"/>
      <c r="S507" s="81"/>
      <c r="T507" s="81"/>
      <c r="U507" s="34"/>
      <c r="V507" s="16"/>
      <c r="W507" s="16"/>
      <c r="X507" s="55"/>
    </row>
    <row r="508" ht="208" customHeight="1">
      <c r="A508" t="s" s="20">
        <f>"E "&amp;B508</f>
        <v>6319</v>
      </c>
      <c r="B508" s="51">
        <v>505</v>
      </c>
      <c r="C508" s="60">
        <v>0</v>
      </c>
      <c r="D508" s="60">
        <v>0</v>
      </c>
      <c r="E508" s="32"/>
      <c r="F508" t="s" s="31">
        <v>6320</v>
      </c>
      <c r="G508" t="s" s="31">
        <v>6321</v>
      </c>
      <c r="H508" t="s" s="30">
        <v>6322</v>
      </c>
      <c r="I508" t="s" s="30">
        <v>6323</v>
      </c>
      <c r="J508" t="s" s="30">
        <v>3458</v>
      </c>
      <c r="K508" s="78"/>
      <c r="L508" s="32"/>
      <c r="M508" s="32"/>
      <c r="N508" s="32"/>
      <c r="O508" t="s" s="30">
        <v>6324</v>
      </c>
      <c r="P508" t="s" s="30">
        <v>6325</v>
      </c>
      <c r="Q508" t="s" s="30">
        <v>6326</v>
      </c>
      <c r="R508" s="32"/>
      <c r="S508" s="79"/>
      <c r="T508" s="79"/>
      <c r="U508" s="30"/>
      <c r="V508" s="32"/>
      <c r="W508" s="32"/>
      <c r="X508" s="39"/>
    </row>
    <row r="509" ht="48" customHeight="1">
      <c r="A509" t="s" s="20">
        <f>"E "&amp;B509</f>
        <v>6327</v>
      </c>
      <c r="B509" s="53">
        <v>506</v>
      </c>
      <c r="C509" s="58">
        <v>0</v>
      </c>
      <c r="D509" s="58">
        <v>0</v>
      </c>
      <c r="E509" s="80"/>
      <c r="F509" t="s" s="35">
        <v>6328</v>
      </c>
      <c r="G509" t="s" s="35">
        <v>6329</v>
      </c>
      <c r="H509" t="s" s="34">
        <v>6330</v>
      </c>
      <c r="I509" t="s" s="34">
        <v>6331</v>
      </c>
      <c r="J509" t="s" s="34">
        <v>3458</v>
      </c>
      <c r="K509" s="80"/>
      <c r="L509" t="s" s="34">
        <v>6332</v>
      </c>
      <c r="M509" s="16"/>
      <c r="N509" s="16"/>
      <c r="O509" t="s" s="34">
        <v>6333</v>
      </c>
      <c r="P509" t="s" s="34">
        <v>6334</v>
      </c>
      <c r="Q509" s="16"/>
      <c r="R509" s="16"/>
      <c r="S509" s="16"/>
      <c r="T509" s="16"/>
      <c r="U509" s="16"/>
      <c r="V509" s="16"/>
      <c r="W509" s="16"/>
      <c r="X509" s="55"/>
    </row>
    <row r="510" ht="18" customHeight="1">
      <c r="A510" t="s" s="20">
        <f>"E "&amp;B510</f>
        <v>6335</v>
      </c>
      <c r="B510" s="51">
        <v>507</v>
      </c>
      <c r="C510" s="60">
        <v>0</v>
      </c>
      <c r="D510" s="60">
        <v>0</v>
      </c>
      <c r="E510" s="32"/>
      <c r="F510" t="s" s="31">
        <v>6321</v>
      </c>
      <c r="G510" s="32"/>
      <c r="H510" t="s" s="30">
        <v>6336</v>
      </c>
      <c r="I510" t="s" s="30">
        <v>6337</v>
      </c>
      <c r="J510" t="s" s="30">
        <v>3458</v>
      </c>
      <c r="K510" s="78"/>
      <c r="L510" t="s" s="30">
        <v>6338</v>
      </c>
      <c r="M510" s="32"/>
      <c r="N510" s="32"/>
      <c r="O510" t="s" s="30">
        <v>6339</v>
      </c>
      <c r="P510" t="s" s="30">
        <v>6340</v>
      </c>
      <c r="Q510" t="s" s="30">
        <v>6341</v>
      </c>
      <c r="R510" s="32"/>
      <c r="S510" s="79"/>
      <c r="T510" s="79"/>
      <c r="U510" s="30"/>
      <c r="V510" s="32"/>
      <c r="W510" s="32"/>
      <c r="X510" s="39"/>
    </row>
    <row r="511" ht="48" customHeight="1">
      <c r="A511" t="s" s="20">
        <f>"E "&amp;B511</f>
        <v>6342</v>
      </c>
      <c r="B511" s="53">
        <v>508</v>
      </c>
      <c r="C511" s="58">
        <v>0</v>
      </c>
      <c r="D511" s="58">
        <v>0</v>
      </c>
      <c r="E511" s="80"/>
      <c r="F511" t="s" s="35">
        <v>6343</v>
      </c>
      <c r="G511" t="s" s="35">
        <v>6344</v>
      </c>
      <c r="H511" t="s" s="34">
        <v>6345</v>
      </c>
      <c r="I511" t="s" s="34">
        <v>6346</v>
      </c>
      <c r="J511" s="80"/>
      <c r="K511" s="80"/>
      <c r="L511" s="81"/>
      <c r="M511" s="16"/>
      <c r="N511" s="16"/>
      <c r="O511" t="s" s="34">
        <v>6347</v>
      </c>
      <c r="P511" t="s" s="34">
        <v>6348</v>
      </c>
      <c r="Q511" s="16"/>
      <c r="R511" s="16"/>
      <c r="S511" s="16"/>
      <c r="T511" s="16"/>
      <c r="U511" s="16"/>
      <c r="V511" s="16"/>
      <c r="W511" s="16"/>
      <c r="X511" s="55"/>
    </row>
    <row r="512" ht="88" customHeight="1">
      <c r="A512" t="s" s="20">
        <f>"E "&amp;B512</f>
        <v>6349</v>
      </c>
      <c r="B512" s="51">
        <v>509</v>
      </c>
      <c r="C512" s="60">
        <v>0</v>
      </c>
      <c r="D512" s="60">
        <v>0</v>
      </c>
      <c r="E512" s="78"/>
      <c r="F512" t="s" s="31">
        <v>6350</v>
      </c>
      <c r="G512" t="s" s="31">
        <v>6350</v>
      </c>
      <c r="H512" t="s" s="30">
        <v>6351</v>
      </c>
      <c r="I512" t="s" s="30">
        <v>6352</v>
      </c>
      <c r="J512" t="s" s="30">
        <v>3458</v>
      </c>
      <c r="K512" s="78"/>
      <c r="L512" t="s" s="30">
        <v>6353</v>
      </c>
      <c r="M512" s="32"/>
      <c r="N512" s="32"/>
      <c r="O512" t="s" s="30">
        <v>6354</v>
      </c>
      <c r="P512" t="s" s="30">
        <v>6348</v>
      </c>
      <c r="Q512" t="s" s="30">
        <v>6355</v>
      </c>
      <c r="R512" s="32"/>
      <c r="S512" s="32"/>
      <c r="T512" s="32"/>
      <c r="U512" s="32"/>
      <c r="V512" s="32"/>
      <c r="W512" s="32"/>
      <c r="X512" s="39"/>
    </row>
    <row r="513" ht="48" customHeight="1">
      <c r="A513" t="s" s="20">
        <f>"E "&amp;B513</f>
        <v>6356</v>
      </c>
      <c r="B513" s="53">
        <v>510</v>
      </c>
      <c r="C513" s="58">
        <v>0</v>
      </c>
      <c r="D513" s="58">
        <v>0</v>
      </c>
      <c r="E513" s="80"/>
      <c r="F513" t="s" s="35">
        <v>6357</v>
      </c>
      <c r="G513" t="s" s="35">
        <v>6358</v>
      </c>
      <c r="H513" t="s" s="34">
        <v>6359</v>
      </c>
      <c r="I513" t="s" s="34">
        <v>6360</v>
      </c>
      <c r="J513" t="s" s="34">
        <v>6279</v>
      </c>
      <c r="K513" s="80"/>
      <c r="L513" s="81"/>
      <c r="M513" s="16"/>
      <c r="N513" s="16"/>
      <c r="O513" t="s" s="34">
        <v>6361</v>
      </c>
      <c r="P513" t="s" s="34">
        <v>6362</v>
      </c>
      <c r="Q513" t="s" s="34">
        <v>6363</v>
      </c>
      <c r="R513" s="16"/>
      <c r="S513" s="16"/>
      <c r="T513" s="16"/>
      <c r="U513" s="16"/>
      <c r="V513" s="16"/>
      <c r="W513" s="16"/>
      <c r="X513" s="55"/>
    </row>
    <row r="514" ht="98" customHeight="1">
      <c r="A514" t="s" s="20">
        <f>"E "&amp;B514</f>
        <v>6364</v>
      </c>
      <c r="B514" s="51">
        <v>511</v>
      </c>
      <c r="C514" s="60">
        <v>1</v>
      </c>
      <c r="D514" s="60">
        <v>0</v>
      </c>
      <c r="E514" t="s" s="30">
        <v>266</v>
      </c>
      <c r="F514" t="s" s="31">
        <v>6365</v>
      </c>
      <c r="G514" t="s" s="31">
        <v>6366</v>
      </c>
      <c r="H514" s="78"/>
      <c r="I514" t="s" s="30">
        <v>6367</v>
      </c>
      <c r="J514" t="s" s="30">
        <v>6368</v>
      </c>
      <c r="K514" s="78"/>
      <c r="L514" t="s" s="30">
        <v>6369</v>
      </c>
      <c r="M514" t="s" s="30">
        <v>6370</v>
      </c>
      <c r="N514" s="32"/>
      <c r="O514" t="s" s="30">
        <v>6371</v>
      </c>
      <c r="P514" t="s" s="30">
        <v>6372</v>
      </c>
      <c r="Q514" t="s" s="30">
        <v>6373</v>
      </c>
      <c r="R514" s="32"/>
      <c r="S514" s="32"/>
      <c r="T514" s="32"/>
      <c r="U514" s="32"/>
      <c r="V514" t="s" s="30">
        <v>6374</v>
      </c>
      <c r="W514" t="s" s="30">
        <v>6375</v>
      </c>
      <c r="X514" s="39"/>
    </row>
    <row r="515" ht="98" customHeight="1">
      <c r="A515" t="s" s="20">
        <f>"E "&amp;B515</f>
        <v>6376</v>
      </c>
      <c r="B515" s="53">
        <v>512</v>
      </c>
      <c r="C515" s="58">
        <v>0</v>
      </c>
      <c r="D515" s="58">
        <v>0</v>
      </c>
      <c r="E515" s="80"/>
      <c r="F515" t="s" s="35">
        <v>6358</v>
      </c>
      <c r="G515" t="s" s="35">
        <v>6377</v>
      </c>
      <c r="H515" t="s" s="34">
        <v>6378</v>
      </c>
      <c r="I515" t="s" s="34">
        <v>6379</v>
      </c>
      <c r="J515" t="s" s="34">
        <v>3458</v>
      </c>
      <c r="K515" s="80"/>
      <c r="L515" s="81"/>
      <c r="M515" s="16"/>
      <c r="N515" s="16"/>
      <c r="O515" t="s" s="34">
        <v>6380</v>
      </c>
      <c r="P515" t="s" s="34">
        <v>6381</v>
      </c>
      <c r="Q515" t="s" s="34">
        <v>6382</v>
      </c>
      <c r="R515" s="16"/>
      <c r="S515" s="16"/>
      <c r="T515" s="16"/>
      <c r="U515" s="16"/>
      <c r="V515" s="16"/>
      <c r="W515" s="16"/>
      <c r="X515" s="55"/>
    </row>
    <row r="516" ht="28" customHeight="1">
      <c r="A516" t="s" s="20">
        <f>"E "&amp;B516</f>
        <v>6383</v>
      </c>
      <c r="B516" s="51">
        <v>513</v>
      </c>
      <c r="C516" s="60">
        <v>0</v>
      </c>
      <c r="D516" s="60">
        <v>0</v>
      </c>
      <c r="E516" s="78"/>
      <c r="F516" t="s" s="31">
        <v>6377</v>
      </c>
      <c r="G516" t="s" s="31">
        <v>6377</v>
      </c>
      <c r="H516" t="s" s="30">
        <v>6384</v>
      </c>
      <c r="I516" t="s" s="30">
        <v>6385</v>
      </c>
      <c r="J516" t="s" s="30">
        <v>3458</v>
      </c>
      <c r="K516" s="78"/>
      <c r="L516" s="79"/>
      <c r="M516" s="32"/>
      <c r="N516" s="32"/>
      <c r="O516" t="s" s="30">
        <v>6386</v>
      </c>
      <c r="P516" t="s" s="30">
        <v>6387</v>
      </c>
      <c r="Q516" s="32"/>
      <c r="R516" s="32"/>
      <c r="S516" s="32"/>
      <c r="T516" s="32"/>
      <c r="U516" s="32"/>
      <c r="V516" s="32"/>
      <c r="W516" s="32"/>
      <c r="X516" s="39"/>
    </row>
    <row r="517" ht="178" customHeight="1">
      <c r="A517" t="s" s="20">
        <f>"E "&amp;B517</f>
        <v>6388</v>
      </c>
      <c r="B517" s="53">
        <v>514</v>
      </c>
      <c r="C517" s="58">
        <v>0</v>
      </c>
      <c r="D517" s="58">
        <v>0</v>
      </c>
      <c r="E517" s="80"/>
      <c r="F517" t="s" s="35">
        <v>6389</v>
      </c>
      <c r="G517" t="s" s="35">
        <v>6389</v>
      </c>
      <c r="H517" t="s" s="34">
        <v>6390</v>
      </c>
      <c r="I517" t="s" s="34">
        <v>6391</v>
      </c>
      <c r="J517" s="80"/>
      <c r="K517" s="80"/>
      <c r="L517" s="81"/>
      <c r="M517" s="16"/>
      <c r="N517" s="16"/>
      <c r="O517" t="s" s="34">
        <v>6392</v>
      </c>
      <c r="P517" t="s" s="34">
        <v>6387</v>
      </c>
      <c r="Q517" t="s" s="34">
        <v>6393</v>
      </c>
      <c r="R517" s="16"/>
      <c r="S517" s="16"/>
      <c r="T517" s="16"/>
      <c r="U517" s="16"/>
      <c r="V517" s="16"/>
      <c r="W517" s="16"/>
      <c r="X517" s="55"/>
    </row>
    <row r="518" ht="18" customHeight="1">
      <c r="A518" t="s" s="20">
        <f>"E "&amp;B518</f>
        <v>6394</v>
      </c>
      <c r="B518" s="51">
        <v>515</v>
      </c>
      <c r="C518" s="60">
        <v>0</v>
      </c>
      <c r="D518" s="60">
        <v>0</v>
      </c>
      <c r="E518" s="78"/>
      <c r="F518" t="s" s="31">
        <v>6395</v>
      </c>
      <c r="G518" t="s" s="31">
        <v>6395</v>
      </c>
      <c r="H518" t="s" s="30">
        <v>6396</v>
      </c>
      <c r="I518" s="32"/>
      <c r="J518" s="32"/>
      <c r="K518" s="78"/>
      <c r="L518" s="79"/>
      <c r="M518" s="32"/>
      <c r="N518" s="78"/>
      <c r="O518" s="32"/>
      <c r="P518" s="32"/>
      <c r="Q518" s="32"/>
      <c r="R518" s="32"/>
      <c r="S518" s="32"/>
      <c r="T518" s="32"/>
      <c r="U518" s="32"/>
      <c r="V518" s="32"/>
      <c r="W518" s="32"/>
      <c r="X518" s="39"/>
    </row>
    <row r="519" ht="128" customHeight="1">
      <c r="A519" t="s" s="20">
        <f>"E "&amp;B519</f>
        <v>6397</v>
      </c>
      <c r="B519" s="53">
        <v>516</v>
      </c>
      <c r="C519" s="58">
        <v>0</v>
      </c>
      <c r="D519" s="58">
        <v>0</v>
      </c>
      <c r="E519" s="80"/>
      <c r="F519" t="s" s="35">
        <v>6398</v>
      </c>
      <c r="G519" t="s" s="35">
        <v>6399</v>
      </c>
      <c r="H519" t="s" s="34">
        <v>6400</v>
      </c>
      <c r="I519" t="s" s="34">
        <v>6401</v>
      </c>
      <c r="J519" t="s" s="34">
        <v>3458</v>
      </c>
      <c r="K519" s="80"/>
      <c r="L519" t="s" s="34">
        <v>6402</v>
      </c>
      <c r="M519" s="16"/>
      <c r="N519" s="80"/>
      <c r="O519" t="s" s="34">
        <v>6403</v>
      </c>
      <c r="P519" t="s" s="34">
        <v>6404</v>
      </c>
      <c r="Q519" t="s" s="34">
        <v>6405</v>
      </c>
      <c r="R519" s="16"/>
      <c r="S519" s="16"/>
      <c r="T519" s="16"/>
      <c r="U519" s="16"/>
      <c r="V519" s="16"/>
      <c r="W519" s="16"/>
      <c r="X519" s="55"/>
    </row>
    <row r="520" ht="28" customHeight="1">
      <c r="A520" t="s" s="20">
        <f>"E "&amp;B520</f>
        <v>6406</v>
      </c>
      <c r="B520" s="51">
        <v>517</v>
      </c>
      <c r="C520" s="60">
        <v>0</v>
      </c>
      <c r="D520" s="60">
        <v>0</v>
      </c>
      <c r="E520" s="78"/>
      <c r="F520" t="s" s="31">
        <v>6407</v>
      </c>
      <c r="G520" t="s" s="31">
        <v>6407</v>
      </c>
      <c r="H520" t="s" s="30">
        <v>6408</v>
      </c>
      <c r="I520" t="s" s="30">
        <v>6409</v>
      </c>
      <c r="J520" t="s" s="30">
        <v>456</v>
      </c>
      <c r="K520" s="78"/>
      <c r="L520" s="79"/>
      <c r="M520" s="32"/>
      <c r="N520" s="78"/>
      <c r="O520" s="32"/>
      <c r="P520" s="32"/>
      <c r="Q520" s="32"/>
      <c r="R520" s="32"/>
      <c r="S520" s="32"/>
      <c r="T520" s="32"/>
      <c r="U520" s="32"/>
      <c r="V520" s="32"/>
      <c r="W520" s="32"/>
      <c r="X520" s="39"/>
    </row>
    <row r="521" ht="18" customHeight="1">
      <c r="A521" t="s" s="20">
        <f>"E "&amp;B521</f>
        <v>6410</v>
      </c>
      <c r="B521" s="53">
        <v>518</v>
      </c>
      <c r="C521" s="58">
        <v>0</v>
      </c>
      <c r="D521" s="58">
        <v>0</v>
      </c>
      <c r="E521" s="80"/>
      <c r="F521" t="s" s="35">
        <v>6411</v>
      </c>
      <c r="G521" t="s" s="35">
        <v>6412</v>
      </c>
      <c r="H521" t="s" s="34">
        <v>6413</v>
      </c>
      <c r="I521" s="16"/>
      <c r="J521" s="16"/>
      <c r="K521" s="80"/>
      <c r="L521" s="81"/>
      <c r="M521" s="16"/>
      <c r="N521" s="80"/>
      <c r="O521" s="16"/>
      <c r="P521" s="16"/>
      <c r="Q521" s="16"/>
      <c r="R521" s="16"/>
      <c r="S521" s="16"/>
      <c r="T521" s="16"/>
      <c r="U521" s="16"/>
      <c r="V521" s="16"/>
      <c r="W521" s="16"/>
      <c r="X521" s="55"/>
    </row>
    <row r="522" ht="28" customHeight="1">
      <c r="A522" t="s" s="20">
        <f>"E "&amp;B522</f>
        <v>6414</v>
      </c>
      <c r="B522" s="51">
        <v>519</v>
      </c>
      <c r="C522" s="60">
        <v>0</v>
      </c>
      <c r="D522" s="60">
        <v>0</v>
      </c>
      <c r="E522" s="78"/>
      <c r="F522" t="s" s="31">
        <v>6415</v>
      </c>
      <c r="G522" t="s" s="31">
        <v>6415</v>
      </c>
      <c r="H522" t="s" s="30">
        <v>6416</v>
      </c>
      <c r="I522" t="s" s="30">
        <v>6417</v>
      </c>
      <c r="J522" t="s" s="30">
        <v>3458</v>
      </c>
      <c r="K522" s="78"/>
      <c r="L522" s="79"/>
      <c r="M522" s="32"/>
      <c r="N522" s="78"/>
      <c r="O522" t="s" s="30">
        <v>301</v>
      </c>
      <c r="P522" t="s" s="30">
        <v>6418</v>
      </c>
      <c r="Q522" s="32"/>
      <c r="R522" s="32"/>
      <c r="S522" s="32"/>
      <c r="T522" s="32"/>
      <c r="U522" s="32"/>
      <c r="V522" s="32"/>
      <c r="W522" s="32"/>
      <c r="X522" s="39"/>
    </row>
    <row r="523" ht="38" customHeight="1">
      <c r="A523" t="s" s="20">
        <f>"E "&amp;B523</f>
        <v>6419</v>
      </c>
      <c r="B523" s="53">
        <v>520</v>
      </c>
      <c r="C523" s="58">
        <v>0</v>
      </c>
      <c r="D523" s="58">
        <v>0</v>
      </c>
      <c r="E523" s="80"/>
      <c r="F523" t="s" s="35">
        <v>6420</v>
      </c>
      <c r="G523" t="s" s="35">
        <v>6420</v>
      </c>
      <c r="H523" t="s" s="34">
        <v>6421</v>
      </c>
      <c r="I523" t="s" s="34">
        <v>6422</v>
      </c>
      <c r="J523" t="s" s="34">
        <v>3458</v>
      </c>
      <c r="K523" s="80"/>
      <c r="L523" t="s" s="34">
        <v>6423</v>
      </c>
      <c r="M523" s="16"/>
      <c r="N523" s="16"/>
      <c r="O523" t="s" s="34">
        <v>6424</v>
      </c>
      <c r="P523" t="s" s="34">
        <v>6425</v>
      </c>
      <c r="Q523" t="s" s="34">
        <v>6426</v>
      </c>
      <c r="R523" s="16"/>
      <c r="S523" s="16"/>
      <c r="T523" s="16"/>
      <c r="U523" s="16"/>
      <c r="V523" s="16"/>
      <c r="W523" s="16"/>
      <c r="X523" s="55"/>
    </row>
    <row r="524" ht="88" customHeight="1">
      <c r="A524" t="s" s="20">
        <f>"E "&amp;B524</f>
        <v>6427</v>
      </c>
      <c r="B524" s="51">
        <v>521</v>
      </c>
      <c r="C524" s="60">
        <v>0</v>
      </c>
      <c r="D524" s="60">
        <v>0</v>
      </c>
      <c r="E524" s="32"/>
      <c r="F524" t="s" s="31">
        <v>6428</v>
      </c>
      <c r="G524" t="s" s="31">
        <v>6428</v>
      </c>
      <c r="H524" t="s" s="30">
        <v>6429</v>
      </c>
      <c r="I524" t="s" s="30">
        <v>6430</v>
      </c>
      <c r="J524" t="s" s="30">
        <v>3458</v>
      </c>
      <c r="K524" s="78"/>
      <c r="L524" t="s" s="30">
        <v>6431</v>
      </c>
      <c r="M524" s="32"/>
      <c r="N524" s="32"/>
      <c r="O524" t="s" s="30">
        <v>6432</v>
      </c>
      <c r="P524" t="s" s="30">
        <v>6433</v>
      </c>
      <c r="Q524" t="s" s="30">
        <v>6434</v>
      </c>
      <c r="R524" s="32"/>
      <c r="S524" s="79"/>
      <c r="T524" s="79"/>
      <c r="U524" s="30"/>
      <c r="V524" s="32"/>
      <c r="W524" s="32"/>
      <c r="X524" s="39"/>
    </row>
    <row r="525" ht="28" customHeight="1">
      <c r="A525" t="s" s="20">
        <f>"E "&amp;B525</f>
        <v>6435</v>
      </c>
      <c r="B525" s="53">
        <v>522</v>
      </c>
      <c r="C525" s="58">
        <v>0</v>
      </c>
      <c r="D525" s="58">
        <v>0</v>
      </c>
      <c r="E525" s="16"/>
      <c r="F525" t="s" s="35">
        <v>6436</v>
      </c>
      <c r="G525" t="s" s="35">
        <v>6436</v>
      </c>
      <c r="H525" t="s" s="34">
        <v>6437</v>
      </c>
      <c r="I525" t="s" s="34">
        <v>6438</v>
      </c>
      <c r="J525" t="s" s="34">
        <v>456</v>
      </c>
      <c r="K525" s="80"/>
      <c r="L525" s="16"/>
      <c r="M525" s="16"/>
      <c r="N525" s="16"/>
      <c r="O525" t="s" s="34">
        <v>6439</v>
      </c>
      <c r="P525" t="s" s="34">
        <v>6433</v>
      </c>
      <c r="Q525" s="16"/>
      <c r="R525" s="16"/>
      <c r="S525" s="81"/>
      <c r="T525" s="81"/>
      <c r="U525" s="34"/>
      <c r="V525" s="16"/>
      <c r="W525" s="16"/>
      <c r="X525" s="55"/>
    </row>
    <row r="526" ht="78" customHeight="1">
      <c r="A526" t="s" s="20">
        <f>"E "&amp;B526</f>
        <v>6440</v>
      </c>
      <c r="B526" s="51">
        <v>523</v>
      </c>
      <c r="C526" s="60">
        <v>0</v>
      </c>
      <c r="D526" s="60">
        <v>0</v>
      </c>
      <c r="E526" s="32"/>
      <c r="F526" t="s" s="31">
        <v>6441</v>
      </c>
      <c r="G526" t="s" s="31">
        <v>6442</v>
      </c>
      <c r="H526" t="s" s="30">
        <v>6443</v>
      </c>
      <c r="I526" t="s" s="30">
        <v>6444</v>
      </c>
      <c r="J526" t="s" s="30">
        <v>3458</v>
      </c>
      <c r="K526" s="78"/>
      <c r="L526" s="32"/>
      <c r="M526" s="32"/>
      <c r="N526" s="32"/>
      <c r="O526" t="s" s="30">
        <v>6445</v>
      </c>
      <c r="P526" t="s" s="30">
        <v>6446</v>
      </c>
      <c r="Q526" t="s" s="30">
        <v>6447</v>
      </c>
      <c r="R526" s="32"/>
      <c r="S526" s="79"/>
      <c r="T526" s="79"/>
      <c r="U526" s="30"/>
      <c r="V526" s="32"/>
      <c r="W526" s="32"/>
      <c r="X526" s="39"/>
    </row>
    <row r="527" ht="38" customHeight="1">
      <c r="A527" t="s" s="20">
        <f>"E "&amp;B527</f>
        <v>6448</v>
      </c>
      <c r="B527" s="53">
        <v>524</v>
      </c>
      <c r="C527" s="58">
        <v>0</v>
      </c>
      <c r="D527" s="58">
        <v>0</v>
      </c>
      <c r="E527" s="80"/>
      <c r="F527" t="s" s="35">
        <v>6449</v>
      </c>
      <c r="G527" t="s" s="35">
        <v>6449</v>
      </c>
      <c r="H527" t="s" s="34">
        <v>6450</v>
      </c>
      <c r="I527" t="s" s="34">
        <v>6451</v>
      </c>
      <c r="J527" t="s" s="34">
        <v>3458</v>
      </c>
      <c r="K527" s="80"/>
      <c r="L527" t="s" s="34">
        <v>6452</v>
      </c>
      <c r="M527" s="16"/>
      <c r="N527" s="16"/>
      <c r="O527" t="s" s="34">
        <v>6453</v>
      </c>
      <c r="P527" t="s" s="34">
        <v>6454</v>
      </c>
      <c r="Q527" t="s" s="34">
        <v>6455</v>
      </c>
      <c r="R527" s="16"/>
      <c r="S527" s="16"/>
      <c r="T527" s="16"/>
      <c r="U527" s="16"/>
      <c r="V527" s="16"/>
      <c r="W527" s="16"/>
      <c r="X527" s="55"/>
    </row>
    <row r="528" ht="28" customHeight="1">
      <c r="A528" t="s" s="20">
        <f>"E "&amp;B528</f>
        <v>6456</v>
      </c>
      <c r="B528" s="51">
        <v>525</v>
      </c>
      <c r="C528" s="60">
        <v>1</v>
      </c>
      <c r="D528" s="60">
        <v>0</v>
      </c>
      <c r="E528" t="s" s="30">
        <v>301</v>
      </c>
      <c r="F528" t="s" s="31">
        <v>6457</v>
      </c>
      <c r="G528" t="s" s="31">
        <v>6457</v>
      </c>
      <c r="H528" t="s" s="30">
        <v>6458</v>
      </c>
      <c r="I528" s="32"/>
      <c r="J528" s="32"/>
      <c r="K528" s="78"/>
      <c r="L528" s="79"/>
      <c r="M528" s="32"/>
      <c r="N528" s="32"/>
      <c r="O528" s="32"/>
      <c r="P528" s="32"/>
      <c r="Q528" s="32"/>
      <c r="R528" s="32"/>
      <c r="S528" s="79"/>
      <c r="T528" s="79"/>
      <c r="U528" s="30"/>
      <c r="V528" s="32"/>
      <c r="W528" s="32"/>
      <c r="X528" s="39"/>
    </row>
    <row r="529" ht="168" customHeight="1">
      <c r="A529" t="s" s="20">
        <f>"E "&amp;B529</f>
        <v>6459</v>
      </c>
      <c r="B529" s="53">
        <v>526</v>
      </c>
      <c r="C529" s="58">
        <v>0</v>
      </c>
      <c r="D529" s="58">
        <v>0</v>
      </c>
      <c r="E529" s="80"/>
      <c r="F529" t="s" s="35">
        <v>6460</v>
      </c>
      <c r="G529" t="s" s="35">
        <v>6460</v>
      </c>
      <c r="H529" t="s" s="34">
        <v>6461</v>
      </c>
      <c r="I529" t="s" s="34">
        <v>6462</v>
      </c>
      <c r="J529" t="s" s="34">
        <v>3458</v>
      </c>
      <c r="K529" s="80"/>
      <c r="L529" s="81"/>
      <c r="M529" s="16"/>
      <c r="N529" s="16"/>
      <c r="O529" t="s" s="34">
        <v>6463</v>
      </c>
      <c r="P529" t="s" s="34">
        <v>6464</v>
      </c>
      <c r="Q529" t="s" s="34">
        <v>6465</v>
      </c>
      <c r="R529" s="16"/>
      <c r="S529" s="16"/>
      <c r="T529" s="16"/>
      <c r="U529" s="16"/>
      <c r="V529" s="16"/>
      <c r="W529" s="16"/>
      <c r="X529" s="55"/>
    </row>
    <row r="530" ht="38" customHeight="1">
      <c r="A530" t="s" s="20">
        <f>"E "&amp;B530</f>
        <v>6466</v>
      </c>
      <c r="B530" s="51">
        <v>527</v>
      </c>
      <c r="C530" s="60">
        <v>1</v>
      </c>
      <c r="D530" s="60">
        <v>0</v>
      </c>
      <c r="E530" t="s" s="30">
        <v>301</v>
      </c>
      <c r="F530" t="s" s="31">
        <v>6467</v>
      </c>
      <c r="G530" t="s" s="31">
        <v>6468</v>
      </c>
      <c r="H530" s="32"/>
      <c r="I530" t="s" s="30">
        <v>6469</v>
      </c>
      <c r="J530" t="s" s="30">
        <v>3458</v>
      </c>
      <c r="K530" s="78"/>
      <c r="L530" s="79"/>
      <c r="M530" s="32"/>
      <c r="N530" s="32"/>
      <c r="O530" t="s" s="30">
        <v>6470</v>
      </c>
      <c r="P530" t="s" s="30">
        <v>6471</v>
      </c>
      <c r="Q530" s="32"/>
      <c r="R530" t="s" s="30">
        <v>6472</v>
      </c>
      <c r="S530" s="32"/>
      <c r="T530" s="32"/>
      <c r="U530" s="32"/>
      <c r="V530" s="32"/>
      <c r="W530" s="32"/>
      <c r="X530" s="39"/>
    </row>
    <row r="531" ht="58" customHeight="1">
      <c r="A531" t="s" s="20">
        <f>"E "&amp;B531</f>
        <v>6473</v>
      </c>
      <c r="B531" s="53">
        <v>528</v>
      </c>
      <c r="C531" s="58">
        <v>0</v>
      </c>
      <c r="D531" s="58">
        <v>0</v>
      </c>
      <c r="E531" s="80"/>
      <c r="F531" t="s" s="35">
        <v>6474</v>
      </c>
      <c r="G531" t="s" s="35">
        <v>6474</v>
      </c>
      <c r="H531" t="s" s="34">
        <v>6475</v>
      </c>
      <c r="I531" t="s" s="34">
        <v>6476</v>
      </c>
      <c r="J531" t="s" s="34">
        <v>3458</v>
      </c>
      <c r="K531" s="80"/>
      <c r="L531" s="81"/>
      <c r="M531" s="16"/>
      <c r="N531" s="80"/>
      <c r="O531" t="s" s="34">
        <v>6477</v>
      </c>
      <c r="P531" t="s" s="34">
        <v>6478</v>
      </c>
      <c r="Q531" t="s" s="34">
        <v>6479</v>
      </c>
      <c r="R531" s="16"/>
      <c r="S531" s="16"/>
      <c r="T531" s="16"/>
      <c r="U531" s="16"/>
      <c r="V531" s="16"/>
      <c r="W531" s="16"/>
      <c r="X531" s="55"/>
    </row>
    <row r="532" ht="48" customHeight="1">
      <c r="A532" t="s" s="20">
        <f>"E "&amp;B532</f>
        <v>6480</v>
      </c>
      <c r="B532" s="51">
        <v>529</v>
      </c>
      <c r="C532" s="60">
        <v>0</v>
      </c>
      <c r="D532" s="60">
        <v>0</v>
      </c>
      <c r="E532" s="78"/>
      <c r="F532" t="s" s="31">
        <v>6481</v>
      </c>
      <c r="G532" t="s" s="31">
        <v>6481</v>
      </c>
      <c r="H532" t="s" s="30">
        <v>6482</v>
      </c>
      <c r="I532" t="s" s="30">
        <v>6483</v>
      </c>
      <c r="J532" t="s" s="30">
        <v>3458</v>
      </c>
      <c r="K532" s="78"/>
      <c r="L532" s="79"/>
      <c r="M532" s="32"/>
      <c r="N532" s="78"/>
      <c r="O532" t="s" s="30">
        <v>6484</v>
      </c>
      <c r="P532" t="s" s="30">
        <v>6485</v>
      </c>
      <c r="Q532" s="32"/>
      <c r="R532" s="32"/>
      <c r="S532" s="32"/>
      <c r="T532" s="32"/>
      <c r="U532" s="32"/>
      <c r="V532" s="32"/>
      <c r="W532" s="32"/>
      <c r="X532" s="39"/>
    </row>
    <row r="533" ht="18" customHeight="1">
      <c r="A533" t="s" s="20">
        <f>"E "&amp;B533</f>
        <v>6486</v>
      </c>
      <c r="B533" s="53">
        <v>530</v>
      </c>
      <c r="C533" s="58">
        <v>0</v>
      </c>
      <c r="D533" s="58">
        <v>0</v>
      </c>
      <c r="E533" s="80"/>
      <c r="F533" t="s" s="35">
        <v>6487</v>
      </c>
      <c r="G533" t="s" s="35">
        <v>6488</v>
      </c>
      <c r="H533" t="s" s="34">
        <v>6489</v>
      </c>
      <c r="I533" s="16"/>
      <c r="J533" s="16"/>
      <c r="K533" s="80"/>
      <c r="L533" s="81"/>
      <c r="M533" s="16"/>
      <c r="N533" s="80"/>
      <c r="O533" s="16"/>
      <c r="P533" s="16"/>
      <c r="Q533" s="16"/>
      <c r="R533" s="16"/>
      <c r="S533" s="16"/>
      <c r="T533" s="16"/>
      <c r="U533" s="16"/>
      <c r="V533" s="16"/>
      <c r="W533" s="16"/>
      <c r="X533" s="55"/>
    </row>
    <row r="534" ht="18" customHeight="1">
      <c r="A534" t="s" s="20">
        <f>"E "&amp;B534</f>
        <v>6490</v>
      </c>
      <c r="B534" s="51">
        <v>531</v>
      </c>
      <c r="C534" s="60">
        <v>0</v>
      </c>
      <c r="D534" s="60">
        <v>0</v>
      </c>
      <c r="E534" s="78"/>
      <c r="F534" t="s" s="31">
        <v>6491</v>
      </c>
      <c r="G534" t="s" s="31">
        <v>6491</v>
      </c>
      <c r="H534" t="s" s="30">
        <v>6492</v>
      </c>
      <c r="I534" s="32"/>
      <c r="J534" s="32"/>
      <c r="K534" s="78"/>
      <c r="L534" s="79"/>
      <c r="M534" s="32"/>
      <c r="N534" s="78"/>
      <c r="O534" s="32"/>
      <c r="P534" s="32"/>
      <c r="Q534" s="32"/>
      <c r="R534" s="32"/>
      <c r="S534" s="32"/>
      <c r="T534" s="32"/>
      <c r="U534" s="32"/>
      <c r="V534" s="32"/>
      <c r="W534" s="32"/>
      <c r="X534" s="39"/>
    </row>
    <row r="535" ht="48" customHeight="1">
      <c r="A535" t="s" s="20">
        <f>"E "&amp;B535</f>
        <v>6493</v>
      </c>
      <c r="B535" s="53">
        <v>532</v>
      </c>
      <c r="C535" s="58">
        <v>1</v>
      </c>
      <c r="D535" s="58">
        <v>0</v>
      </c>
      <c r="E535" t="s" s="34">
        <v>301</v>
      </c>
      <c r="F535" t="s" s="35">
        <v>6494</v>
      </c>
      <c r="G535" t="s" s="35">
        <v>6495</v>
      </c>
      <c r="H535" s="16"/>
      <c r="I535" t="s" s="34">
        <v>6496</v>
      </c>
      <c r="J535" t="s" s="34">
        <v>3458</v>
      </c>
      <c r="K535" s="80"/>
      <c r="L535" s="16"/>
      <c r="M535" s="16"/>
      <c r="N535" t="s" s="34">
        <v>6497</v>
      </c>
      <c r="O535" s="16"/>
      <c r="P535" t="s" s="34">
        <v>298</v>
      </c>
      <c r="Q535" s="16"/>
      <c r="R535" s="16"/>
      <c r="S535" s="16"/>
      <c r="T535" s="16"/>
      <c r="U535" s="16"/>
      <c r="V535" t="s" s="34">
        <v>6498</v>
      </c>
      <c r="W535" s="16"/>
      <c r="X535" s="55"/>
    </row>
    <row r="536" ht="18" customHeight="1">
      <c r="A536" t="s" s="20">
        <f>"E "&amp;B536</f>
        <v>6499</v>
      </c>
      <c r="B536" s="51">
        <v>533</v>
      </c>
      <c r="C536" s="60">
        <v>0</v>
      </c>
      <c r="D536" s="60">
        <v>0</v>
      </c>
      <c r="E536" s="78"/>
      <c r="F536" t="s" s="31">
        <v>6500</v>
      </c>
      <c r="G536" t="s" s="31">
        <v>6500</v>
      </c>
      <c r="H536" t="s" s="30">
        <v>6501</v>
      </c>
      <c r="I536" t="s" s="30">
        <v>6502</v>
      </c>
      <c r="J536" t="s" s="30">
        <v>6503</v>
      </c>
      <c r="K536" s="78"/>
      <c r="L536" t="s" s="30">
        <v>6504</v>
      </c>
      <c r="M536" s="32"/>
      <c r="N536" s="32"/>
      <c r="O536" s="32"/>
      <c r="P536" s="32"/>
      <c r="Q536" s="32"/>
      <c r="R536" s="32"/>
      <c r="S536" s="32"/>
      <c r="T536" s="32"/>
      <c r="U536" s="32"/>
      <c r="V536" s="32"/>
      <c r="W536" s="32"/>
      <c r="X536" s="39"/>
    </row>
    <row r="537" ht="18" customHeight="1">
      <c r="A537" t="s" s="20">
        <f>"E "&amp;B537</f>
        <v>6505</v>
      </c>
      <c r="B537" s="53">
        <v>534</v>
      </c>
      <c r="C537" s="58">
        <v>0</v>
      </c>
      <c r="D537" s="58">
        <v>0</v>
      </c>
      <c r="E537" s="80"/>
      <c r="F537" t="s" s="35">
        <v>6506</v>
      </c>
      <c r="G537" t="s" s="35">
        <v>6506</v>
      </c>
      <c r="H537" t="s" s="34">
        <v>6507</v>
      </c>
      <c r="I537" t="s" s="34">
        <v>6508</v>
      </c>
      <c r="J537" t="s" s="34">
        <v>2693</v>
      </c>
      <c r="K537" s="80"/>
      <c r="L537" t="s" s="34">
        <v>6509</v>
      </c>
      <c r="M537" s="16"/>
      <c r="N537" s="16"/>
      <c r="O537" s="16"/>
      <c r="P537" s="16"/>
      <c r="Q537" s="16"/>
      <c r="R537" s="16"/>
      <c r="S537" s="16"/>
      <c r="T537" s="16"/>
      <c r="U537" s="16"/>
      <c r="V537" s="16"/>
      <c r="W537" s="16"/>
      <c r="X537" s="55"/>
    </row>
    <row r="538" ht="28" customHeight="1">
      <c r="A538" t="s" s="20">
        <f>"E "&amp;B538</f>
        <v>6510</v>
      </c>
      <c r="B538" s="51">
        <v>535</v>
      </c>
      <c r="C538" s="60">
        <v>0</v>
      </c>
      <c r="D538" s="60">
        <v>0</v>
      </c>
      <c r="E538" s="78"/>
      <c r="F538" t="s" s="31">
        <v>6511</v>
      </c>
      <c r="G538" t="s" s="31">
        <v>6511</v>
      </c>
      <c r="H538" t="s" s="30">
        <v>6512</v>
      </c>
      <c r="I538" s="32"/>
      <c r="J538" s="32"/>
      <c r="K538" s="78"/>
      <c r="L538" s="79"/>
      <c r="M538" s="32"/>
      <c r="N538" s="78"/>
      <c r="O538" s="32"/>
      <c r="P538" s="32"/>
      <c r="Q538" s="32"/>
      <c r="R538" s="32"/>
      <c r="S538" s="32"/>
      <c r="T538" s="32"/>
      <c r="U538" s="32"/>
      <c r="V538" s="32"/>
      <c r="W538" s="32"/>
      <c r="X538" s="39"/>
    </row>
    <row r="539" ht="198" customHeight="1">
      <c r="A539" t="s" s="20">
        <f>"E "&amp;B539</f>
        <v>6513</v>
      </c>
      <c r="B539" s="53">
        <v>536</v>
      </c>
      <c r="C539" s="58">
        <v>1</v>
      </c>
      <c r="D539" s="58">
        <v>0</v>
      </c>
      <c r="E539" t="s" s="34">
        <v>301</v>
      </c>
      <c r="F539" t="s" s="35">
        <v>6514</v>
      </c>
      <c r="G539" t="s" s="35">
        <v>6515</v>
      </c>
      <c r="H539" s="80"/>
      <c r="I539" t="s" s="34">
        <v>6516</v>
      </c>
      <c r="J539" t="s" s="34">
        <v>5479</v>
      </c>
      <c r="K539" s="80"/>
      <c r="L539" s="81"/>
      <c r="M539" s="16"/>
      <c r="N539" s="16"/>
      <c r="O539" t="s" s="34">
        <v>6517</v>
      </c>
      <c r="P539" s="16"/>
      <c r="Q539" t="s" s="34">
        <v>6518</v>
      </c>
      <c r="R539" s="16"/>
      <c r="S539" s="16"/>
      <c r="T539" s="16"/>
      <c r="U539" s="16"/>
      <c r="V539" s="16"/>
      <c r="W539" s="16"/>
      <c r="X539" s="55"/>
    </row>
    <row r="540" ht="28" customHeight="1">
      <c r="A540" t="s" s="20">
        <f>"E "&amp;B540</f>
        <v>6519</v>
      </c>
      <c r="B540" s="51">
        <v>537</v>
      </c>
      <c r="C540" s="60">
        <v>0</v>
      </c>
      <c r="D540" s="60">
        <v>0</v>
      </c>
      <c r="E540" s="78"/>
      <c r="F540" t="s" s="31">
        <v>6520</v>
      </c>
      <c r="G540" t="s" s="31">
        <v>6521</v>
      </c>
      <c r="H540" t="s" s="30">
        <v>6522</v>
      </c>
      <c r="I540" t="s" s="30">
        <v>6523</v>
      </c>
      <c r="J540" t="s" s="30">
        <v>6524</v>
      </c>
      <c r="K540" s="78"/>
      <c r="L540" s="79"/>
      <c r="M540" s="32"/>
      <c r="N540" s="32"/>
      <c r="O540" s="32"/>
      <c r="P540" t="s" s="30">
        <v>6525</v>
      </c>
      <c r="Q540" t="s" s="30">
        <v>6526</v>
      </c>
      <c r="R540" s="32"/>
      <c r="S540" s="32"/>
      <c r="T540" s="32"/>
      <c r="U540" s="32"/>
      <c r="V540" s="32"/>
      <c r="W540" s="32"/>
      <c r="X540" s="39"/>
    </row>
    <row r="541" ht="28" customHeight="1">
      <c r="A541" t="s" s="20">
        <f>"E "&amp;B541</f>
        <v>6527</v>
      </c>
      <c r="B541" s="53">
        <v>538</v>
      </c>
      <c r="C541" s="58">
        <v>0</v>
      </c>
      <c r="D541" s="58">
        <v>0</v>
      </c>
      <c r="E541" s="80"/>
      <c r="F541" t="s" s="35">
        <v>6528</v>
      </c>
      <c r="G541" t="s" s="35">
        <v>6529</v>
      </c>
      <c r="H541" t="s" s="34">
        <v>6530</v>
      </c>
      <c r="I541" t="s" s="34">
        <v>6531</v>
      </c>
      <c r="J541" t="s" s="34">
        <v>4501</v>
      </c>
      <c r="K541" t="s" s="34">
        <v>6532</v>
      </c>
      <c r="L541" s="81"/>
      <c r="M541" s="16"/>
      <c r="N541" s="16"/>
      <c r="O541" s="16"/>
      <c r="P541" s="16"/>
      <c r="Q541" s="16"/>
      <c r="R541" s="16"/>
      <c r="S541" s="16"/>
      <c r="T541" s="16"/>
      <c r="U541" s="16"/>
      <c r="V541" s="16"/>
      <c r="W541" s="16"/>
      <c r="X541" s="55"/>
    </row>
    <row r="542" ht="28" customHeight="1">
      <c r="A542" t="s" s="20">
        <f>"E "&amp;B542</f>
        <v>6533</v>
      </c>
      <c r="B542" s="51">
        <v>539</v>
      </c>
      <c r="C542" s="60">
        <v>0</v>
      </c>
      <c r="D542" s="60">
        <v>0</v>
      </c>
      <c r="E542" s="78"/>
      <c r="F542" t="s" s="31">
        <v>6534</v>
      </c>
      <c r="G542" t="s" s="31">
        <v>6534</v>
      </c>
      <c r="H542" t="s" s="30">
        <v>6535</v>
      </c>
      <c r="I542" t="s" s="30">
        <v>6536</v>
      </c>
      <c r="J542" t="s" s="30">
        <v>6537</v>
      </c>
      <c r="K542" s="78"/>
      <c r="L542" t="s" s="30">
        <v>6538</v>
      </c>
      <c r="M542" t="s" s="30">
        <v>6539</v>
      </c>
      <c r="N542" s="32"/>
      <c r="O542" s="32"/>
      <c r="P542" s="32"/>
      <c r="Q542" s="32"/>
      <c r="R542" s="32"/>
      <c r="S542" s="32"/>
      <c r="T542" s="32"/>
      <c r="U542" s="32"/>
      <c r="V542" s="32"/>
      <c r="W542" s="32"/>
      <c r="X542" s="39"/>
    </row>
    <row r="543" ht="48" customHeight="1">
      <c r="A543" t="s" s="20">
        <f>"E "&amp;B543</f>
        <v>6540</v>
      </c>
      <c r="B543" s="53">
        <v>540</v>
      </c>
      <c r="C543" s="58">
        <v>0</v>
      </c>
      <c r="D543" s="58">
        <v>0</v>
      </c>
      <c r="E543" s="16"/>
      <c r="F543" t="s" s="35">
        <v>6541</v>
      </c>
      <c r="G543" t="s" s="35">
        <v>6541</v>
      </c>
      <c r="H543" t="s" s="34">
        <v>6542</v>
      </c>
      <c r="I543" t="s" s="34">
        <v>6543</v>
      </c>
      <c r="J543" t="s" s="34">
        <v>3458</v>
      </c>
      <c r="K543" s="80"/>
      <c r="L543" s="16"/>
      <c r="M543" s="16"/>
      <c r="N543" s="16"/>
      <c r="O543" t="s" s="34">
        <v>6544</v>
      </c>
      <c r="P543" t="s" s="34">
        <v>6545</v>
      </c>
      <c r="Q543" t="s" s="34">
        <v>6546</v>
      </c>
      <c r="R543" s="16"/>
      <c r="S543" s="16"/>
      <c r="T543" s="16"/>
      <c r="U543" s="16"/>
      <c r="V543" s="16"/>
      <c r="W543" s="16"/>
      <c r="X543" s="55"/>
    </row>
    <row r="544" ht="18" customHeight="1">
      <c r="A544" t="s" s="20">
        <f>"E "&amp;B544</f>
        <v>6547</v>
      </c>
      <c r="B544" s="51">
        <v>541</v>
      </c>
      <c r="C544" s="60">
        <v>1</v>
      </c>
      <c r="D544" s="60">
        <v>0</v>
      </c>
      <c r="E544" t="s" s="30">
        <v>301</v>
      </c>
      <c r="F544" t="s" s="31">
        <v>6548</v>
      </c>
      <c r="G544" t="s" s="31">
        <v>6549</v>
      </c>
      <c r="H544" s="32"/>
      <c r="I544" t="s" s="30">
        <v>6550</v>
      </c>
      <c r="J544" t="s" s="30">
        <v>6551</v>
      </c>
      <c r="K544" s="78"/>
      <c r="L544" t="s" s="30">
        <v>6552</v>
      </c>
      <c r="M544" s="32"/>
      <c r="N544" s="32"/>
      <c r="O544" t="s" s="30">
        <v>6553</v>
      </c>
      <c r="P544" t="s" s="30">
        <v>6554</v>
      </c>
      <c r="Q544" s="32"/>
      <c r="R544" s="32"/>
      <c r="S544" t="s" s="30">
        <v>301</v>
      </c>
      <c r="T544" s="32"/>
      <c r="U544" s="32"/>
      <c r="V544" t="s" s="30">
        <v>301</v>
      </c>
      <c r="W544" s="32"/>
      <c r="X544" s="39"/>
    </row>
    <row r="545" ht="18" customHeight="1">
      <c r="A545" t="s" s="20">
        <f>"E "&amp;B545</f>
        <v>6555</v>
      </c>
      <c r="B545" s="53">
        <v>542</v>
      </c>
      <c r="C545" s="58">
        <v>0</v>
      </c>
      <c r="D545" s="58">
        <v>0</v>
      </c>
      <c r="E545" s="80"/>
      <c r="F545" t="s" s="35">
        <v>6556</v>
      </c>
      <c r="G545" t="s" s="35">
        <v>6556</v>
      </c>
      <c r="H545" t="s" s="34">
        <v>6557</v>
      </c>
      <c r="I545" t="s" s="34">
        <v>6558</v>
      </c>
      <c r="J545" t="s" s="34">
        <v>3458</v>
      </c>
      <c r="K545" s="80"/>
      <c r="L545" s="81"/>
      <c r="M545" s="16"/>
      <c r="N545" s="80"/>
      <c r="O545" t="s" s="34">
        <v>301</v>
      </c>
      <c r="P545" t="s" s="34">
        <v>6559</v>
      </c>
      <c r="Q545" s="16"/>
      <c r="R545" s="16"/>
      <c r="S545" s="16"/>
      <c r="T545" s="16"/>
      <c r="U545" s="16"/>
      <c r="V545" s="16"/>
      <c r="W545" s="16"/>
      <c r="X545" s="55"/>
    </row>
    <row r="546" ht="48" customHeight="1">
      <c r="A546" t="s" s="20">
        <f>"E "&amp;B546</f>
        <v>6560</v>
      </c>
      <c r="B546" s="51">
        <v>543</v>
      </c>
      <c r="C546" s="60">
        <v>0</v>
      </c>
      <c r="D546" s="60">
        <v>0</v>
      </c>
      <c r="E546" s="32"/>
      <c r="F546" t="s" s="31">
        <v>6561</v>
      </c>
      <c r="G546" t="s" s="31">
        <v>6562</v>
      </c>
      <c r="H546" t="s" s="30">
        <v>6563</v>
      </c>
      <c r="I546" t="s" s="30">
        <v>6564</v>
      </c>
      <c r="J546" t="s" s="30">
        <v>301</v>
      </c>
      <c r="K546" s="78"/>
      <c r="L546" t="s" s="30">
        <v>6565</v>
      </c>
      <c r="M546" s="32"/>
      <c r="N546" s="32"/>
      <c r="O546" t="s" s="30">
        <v>6566</v>
      </c>
      <c r="P546" s="32"/>
      <c r="Q546" s="32"/>
      <c r="R546" s="32"/>
      <c r="S546" s="79"/>
      <c r="T546" s="79"/>
      <c r="U546" s="30"/>
      <c r="V546" s="32"/>
      <c r="W546" s="32"/>
      <c r="X546" s="39"/>
    </row>
    <row r="547" ht="18" customHeight="1">
      <c r="A547" t="s" s="20">
        <f>"E "&amp;B547</f>
        <v>6567</v>
      </c>
      <c r="B547" s="53">
        <v>544</v>
      </c>
      <c r="C547" s="58">
        <v>0</v>
      </c>
      <c r="D547" s="58">
        <v>0</v>
      </c>
      <c r="E547" s="80"/>
      <c r="F547" s="35">
        <v>4248</v>
      </c>
      <c r="G547" s="35">
        <v>4248</v>
      </c>
      <c r="H547" t="s" s="34">
        <v>6568</v>
      </c>
      <c r="I547" s="80"/>
      <c r="J547" s="80"/>
      <c r="K547" s="80"/>
      <c r="L547" s="81"/>
      <c r="M547" s="16"/>
      <c r="N547" s="16"/>
      <c r="O547" s="16"/>
      <c r="P547" s="16"/>
      <c r="Q547" s="16"/>
      <c r="R547" s="16"/>
      <c r="S547" s="16"/>
      <c r="T547" s="16"/>
      <c r="U547" s="16"/>
      <c r="V547" s="16"/>
      <c r="W547" s="16"/>
      <c r="X547" s="55"/>
    </row>
    <row r="548" ht="58" customHeight="1">
      <c r="A548" t="s" s="20">
        <f>"E "&amp;B548</f>
        <v>6569</v>
      </c>
      <c r="B548" s="51">
        <v>545</v>
      </c>
      <c r="C548" s="60">
        <v>0</v>
      </c>
      <c r="D548" s="60">
        <v>0</v>
      </c>
      <c r="E548" s="78"/>
      <c r="F548" s="31">
        <v>9133</v>
      </c>
      <c r="G548" s="31">
        <v>11576</v>
      </c>
      <c r="H548" t="s" s="30">
        <v>6570</v>
      </c>
      <c r="I548" t="s" s="30">
        <v>6571</v>
      </c>
      <c r="J548" t="s" s="30">
        <v>6279</v>
      </c>
      <c r="K548" s="78"/>
      <c r="L548" t="s" s="30">
        <v>6572</v>
      </c>
      <c r="M548" s="78"/>
      <c r="N548" s="78"/>
      <c r="O548" t="s" s="30">
        <v>6573</v>
      </c>
      <c r="P548" s="79"/>
      <c r="Q548" t="s" s="30">
        <v>6574</v>
      </c>
      <c r="R548" s="32"/>
      <c r="S548" s="32"/>
      <c r="T548" s="32"/>
      <c r="U548" s="32"/>
      <c r="V548" s="32"/>
      <c r="W548" s="32"/>
      <c r="X548" s="39"/>
    </row>
    <row r="549" ht="18" customHeight="1">
      <c r="A549" t="s" s="20">
        <f>"E "&amp;B549</f>
        <v>6575</v>
      </c>
      <c r="B549" s="53">
        <v>546</v>
      </c>
      <c r="C549" s="58">
        <v>0</v>
      </c>
      <c r="D549" s="58">
        <v>0</v>
      </c>
      <c r="E549" s="80"/>
      <c r="F549" s="35">
        <v>18248</v>
      </c>
      <c r="G549" s="35">
        <v>18248</v>
      </c>
      <c r="H549" t="s" s="34">
        <v>6576</v>
      </c>
      <c r="I549" s="80"/>
      <c r="J549" s="80"/>
      <c r="K549" s="80"/>
      <c r="L549" s="81"/>
      <c r="M549" s="16"/>
      <c r="N549" s="16"/>
      <c r="O549" s="16"/>
      <c r="P549" s="16"/>
      <c r="Q549" s="16"/>
      <c r="R549" s="16"/>
      <c r="S549" s="16"/>
      <c r="T549" s="16"/>
      <c r="U549" s="16"/>
      <c r="V549" s="16"/>
      <c r="W549" s="16"/>
      <c r="X549" s="55"/>
    </row>
    <row r="550" ht="28" customHeight="1">
      <c r="A550" t="s" s="20">
        <f>"E "&amp;B550</f>
        <v>6577</v>
      </c>
      <c r="B550" s="51">
        <v>547</v>
      </c>
      <c r="C550" s="60">
        <v>0</v>
      </c>
      <c r="D550" s="60">
        <v>0</v>
      </c>
      <c r="E550" s="78"/>
      <c r="F550" s="31">
        <v>24108</v>
      </c>
      <c r="G550" s="31">
        <v>25567</v>
      </c>
      <c r="H550" t="s" s="30">
        <v>6578</v>
      </c>
      <c r="I550" t="s" s="30">
        <v>6579</v>
      </c>
      <c r="J550" s="78"/>
      <c r="K550" s="78"/>
      <c r="L550" s="79"/>
      <c r="M550" s="32"/>
      <c r="N550" s="32"/>
      <c r="O550" t="s" s="30">
        <v>6580</v>
      </c>
      <c r="P550" s="32"/>
      <c r="Q550" s="32"/>
      <c r="R550" s="32"/>
      <c r="S550" s="32"/>
      <c r="T550" s="32"/>
      <c r="U550" s="32"/>
      <c r="V550" s="32"/>
      <c r="W550" s="32"/>
      <c r="X550" s="39"/>
    </row>
    <row r="551" ht="18" customHeight="1">
      <c r="A551" t="s" s="20">
        <f>"E "&amp;B551</f>
        <v>6581</v>
      </c>
      <c r="B551" s="53">
        <v>548</v>
      </c>
      <c r="C551" s="58">
        <v>0</v>
      </c>
      <c r="D551" s="58">
        <v>0</v>
      </c>
      <c r="E551" s="80"/>
      <c r="F551" s="35">
        <v>25781</v>
      </c>
      <c r="G551" s="35">
        <v>25781</v>
      </c>
      <c r="H551" t="s" s="34">
        <v>606</v>
      </c>
      <c r="I551" t="s" s="34">
        <v>6582</v>
      </c>
      <c r="J551" t="s" s="34">
        <v>606</v>
      </c>
      <c r="K551" s="80"/>
      <c r="L551" s="81"/>
      <c r="M551" s="16"/>
      <c r="N551" s="80"/>
      <c r="O551" t="s" s="34">
        <v>301</v>
      </c>
      <c r="P551" s="81"/>
      <c r="Q551" s="16"/>
      <c r="R551" s="16"/>
      <c r="S551" s="16"/>
      <c r="T551" s="16"/>
      <c r="U551" s="16"/>
      <c r="V551" s="16"/>
      <c r="W551" s="16"/>
      <c r="X551" s="55"/>
    </row>
    <row r="552" ht="18" customHeight="1">
      <c r="A552" s="38"/>
      <c r="B552" s="29"/>
      <c r="C552" s="60"/>
      <c r="D552" s="60"/>
      <c r="E552" s="78"/>
      <c r="F552" s="31"/>
      <c r="G552" s="31"/>
      <c r="H552" s="78"/>
      <c r="I552" s="78"/>
      <c r="J552" s="78"/>
      <c r="K552" s="78"/>
      <c r="L552" s="79"/>
      <c r="M552" s="32"/>
      <c r="N552" s="32"/>
      <c r="O552" s="32"/>
      <c r="P552" s="32"/>
      <c r="Q552" s="32"/>
      <c r="R552" s="32"/>
      <c r="S552" s="32"/>
      <c r="T552" s="32"/>
      <c r="U552" s="32"/>
      <c r="V552" s="32"/>
      <c r="W552" s="32"/>
      <c r="X552" s="39"/>
    </row>
    <row r="553" ht="18" customHeight="1">
      <c r="A553" s="38"/>
      <c r="B553" s="15"/>
      <c r="C553" s="58"/>
      <c r="D553" s="58"/>
      <c r="E553" s="80"/>
      <c r="F553" s="35"/>
      <c r="G553" s="35"/>
      <c r="H553" s="80"/>
      <c r="I553" s="80"/>
      <c r="J553" s="80"/>
      <c r="K553" s="80"/>
      <c r="L553" s="81"/>
      <c r="M553" s="16"/>
      <c r="N553" s="16"/>
      <c r="O553" s="16"/>
      <c r="P553" s="16"/>
      <c r="Q553" s="16"/>
      <c r="R553" s="16"/>
      <c r="S553" s="16"/>
      <c r="T553" s="16"/>
      <c r="U553" s="16"/>
      <c r="V553" s="16"/>
      <c r="W553" s="16"/>
      <c r="X553" s="55"/>
    </row>
    <row r="554" ht="18" customHeight="1">
      <c r="A554" s="38"/>
      <c r="B554" s="29"/>
      <c r="C554" s="60"/>
      <c r="D554" s="60"/>
      <c r="E554" s="78"/>
      <c r="F554" s="31"/>
      <c r="G554" s="31"/>
      <c r="H554" s="78"/>
      <c r="I554" s="78"/>
      <c r="J554" s="78"/>
      <c r="K554" s="78"/>
      <c r="L554" s="79"/>
      <c r="M554" s="32"/>
      <c r="N554" s="32"/>
      <c r="O554" s="32"/>
      <c r="P554" s="32"/>
      <c r="Q554" s="32"/>
      <c r="R554" s="32"/>
      <c r="S554" s="32"/>
      <c r="T554" s="32"/>
      <c r="U554" s="32"/>
      <c r="V554" s="32"/>
      <c r="W554" s="32"/>
      <c r="X554" s="39"/>
    </row>
    <row r="555" ht="18.15" customHeight="1">
      <c r="A555" s="38"/>
      <c r="B555" s="40"/>
      <c r="C555" s="82"/>
      <c r="D555" s="82"/>
      <c r="E555" s="83"/>
      <c r="F555" s="42"/>
      <c r="G555" s="42"/>
      <c r="H555" s="83"/>
      <c r="I555" s="83"/>
      <c r="J555" s="83"/>
      <c r="K555" s="83"/>
      <c r="L555" s="84"/>
      <c r="M555" s="41"/>
      <c r="N555" s="41"/>
      <c r="O555" s="41"/>
      <c r="P555" s="41"/>
      <c r="Q555" s="41"/>
      <c r="R555" s="41"/>
      <c r="S555" s="41"/>
      <c r="T555" s="41"/>
      <c r="U555" s="41"/>
      <c r="V555" s="41"/>
      <c r="W555" s="41"/>
      <c r="X555" s="43"/>
    </row>
    <row r="556" ht="20.7" customHeight="1">
      <c r="A556" t="s" s="44">
        <v>421</v>
      </c>
      <c r="B556" s="44"/>
      <c r="C556" s="44"/>
      <c r="D556" s="44"/>
      <c r="E556" s="44"/>
      <c r="F556" s="44"/>
      <c r="G556" s="44"/>
      <c r="H556" s="44"/>
      <c r="I556" s="44"/>
      <c r="J556" s="44"/>
      <c r="K556" s="44"/>
      <c r="L556" s="44"/>
      <c r="M556" s="44"/>
      <c r="N556" s="44"/>
      <c r="O556" s="44"/>
      <c r="P556" s="44"/>
      <c r="Q556" s="44"/>
      <c r="R556" s="44"/>
      <c r="S556" s="44"/>
      <c r="T556" s="44"/>
      <c r="U556" s="44"/>
      <c r="V556" s="44"/>
      <c r="W556" s="44"/>
      <c r="X556" s="44"/>
    </row>
  </sheetData>
  <mergeCells count="2">
    <mergeCell ref="A1:X1"/>
    <mergeCell ref="A556:X556"/>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2:Q99"/>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5" width="16.3516" style="85" customWidth="1"/>
    <col min="16" max="16" width="61.0234" style="85" customWidth="1"/>
    <col min="17" max="17" width="16.3516" style="85" customWidth="1"/>
    <col min="18" max="16384" width="16.3516" style="85" customWidth="1"/>
  </cols>
  <sheetData>
    <row r="1" ht="25.65" customHeight="1">
      <c r="A1" t="s" s="19">
        <v>6584</v>
      </c>
      <c r="B1" s="19"/>
      <c r="C1" s="19"/>
      <c r="D1" s="19"/>
      <c r="E1" s="19"/>
      <c r="F1" s="19"/>
      <c r="G1" s="19"/>
      <c r="H1" s="19"/>
      <c r="I1" s="19"/>
      <c r="J1" s="19"/>
      <c r="K1" s="19"/>
      <c r="L1" s="19"/>
      <c r="M1" s="19"/>
      <c r="N1" s="19"/>
      <c r="O1" s="19"/>
      <c r="P1" s="19"/>
      <c r="Q1" s="19"/>
    </row>
    <row r="2" ht="18" customHeight="1">
      <c r="A2" t="s" s="20">
        <v>9</v>
      </c>
      <c r="B2" t="s" s="21">
        <v>10</v>
      </c>
      <c r="C2" t="s" s="22">
        <v>426</v>
      </c>
      <c r="D2" t="s" s="22">
        <v>2422</v>
      </c>
      <c r="E2" t="s" s="22">
        <v>429</v>
      </c>
      <c r="F2" t="s" s="22">
        <v>6586</v>
      </c>
      <c r="G2" t="s" s="23">
        <v>6587</v>
      </c>
      <c r="H2" t="s" s="20">
        <v>6588</v>
      </c>
      <c r="I2" t="s" s="20">
        <v>6587</v>
      </c>
      <c r="J2" t="s" s="20">
        <v>6588</v>
      </c>
      <c r="K2" t="s" s="20">
        <v>6589</v>
      </c>
      <c r="L2" t="s" s="20">
        <v>6590</v>
      </c>
      <c r="M2" t="s" s="20">
        <v>6591</v>
      </c>
      <c r="N2" t="s" s="20">
        <v>18</v>
      </c>
      <c r="O2" t="s" s="20">
        <v>19</v>
      </c>
      <c r="P2" t="s" s="20">
        <v>20</v>
      </c>
      <c r="Q2" s="38"/>
    </row>
    <row r="3" ht="48" customHeight="1">
      <c r="A3" t="s" s="64">
        <f>"A "&amp;B3</f>
        <v>6592</v>
      </c>
      <c r="B3" t="s" s="86">
        <v>6593</v>
      </c>
      <c r="C3" t="s" s="25">
        <v>6594</v>
      </c>
      <c r="D3" t="s" s="26">
        <v>28</v>
      </c>
      <c r="E3" t="s" s="25">
        <v>6595</v>
      </c>
      <c r="F3" t="s" s="25">
        <v>301</v>
      </c>
      <c r="G3" t="s" s="25">
        <v>6596</v>
      </c>
      <c r="H3" t="s" s="25">
        <v>6597</v>
      </c>
      <c r="I3" s="25"/>
      <c r="J3" s="25"/>
      <c r="K3" s="25"/>
      <c r="L3" s="13"/>
      <c r="M3" s="13"/>
      <c r="N3" t="s" s="25">
        <v>3120</v>
      </c>
      <c r="O3" t="s" s="25">
        <v>3121</v>
      </c>
      <c r="P3" t="s" s="25">
        <v>6598</v>
      </c>
      <c r="Q3" s="27"/>
    </row>
    <row r="4" ht="18" customHeight="1">
      <c r="A4" t="s" s="67">
        <f>"A "&amp;B4</f>
        <v>6599</v>
      </c>
      <c r="B4" t="s" s="87">
        <v>6600</v>
      </c>
      <c r="C4" t="s" s="30">
        <v>6594</v>
      </c>
      <c r="D4" t="s" s="31">
        <v>3154</v>
      </c>
      <c r="E4" t="s" s="30">
        <v>6601</v>
      </c>
      <c r="F4" t="s" s="31">
        <v>6602</v>
      </c>
      <c r="G4" t="s" s="30">
        <v>6603</v>
      </c>
      <c r="H4" t="s" s="30">
        <v>6604</v>
      </c>
      <c r="I4" s="30"/>
      <c r="J4" s="30"/>
      <c r="K4" s="30"/>
      <c r="L4" s="32"/>
      <c r="M4" s="32"/>
      <c r="N4" t="s" s="30">
        <v>3143</v>
      </c>
      <c r="O4" s="32"/>
      <c r="P4" t="s" s="30">
        <v>301</v>
      </c>
      <c r="Q4" s="39"/>
    </row>
    <row r="5" ht="28" customHeight="1">
      <c r="A5" t="s" s="67">
        <f>"A "&amp;B5</f>
        <v>6605</v>
      </c>
      <c r="B5" t="s" s="88">
        <v>6606</v>
      </c>
      <c r="C5" t="s" s="34">
        <v>6594</v>
      </c>
      <c r="D5" t="s" s="35">
        <v>3191</v>
      </c>
      <c r="E5" t="s" s="34">
        <v>6607</v>
      </c>
      <c r="F5" t="s" s="34">
        <v>301</v>
      </c>
      <c r="G5" t="s" s="34">
        <v>6608</v>
      </c>
      <c r="H5" t="s" s="34">
        <v>6609</v>
      </c>
      <c r="I5" s="34"/>
      <c r="J5" s="34"/>
      <c r="K5" s="34"/>
      <c r="L5" s="16"/>
      <c r="M5" s="16"/>
      <c r="N5" t="s" s="34">
        <v>3196</v>
      </c>
      <c r="O5" t="s" s="34">
        <v>6610</v>
      </c>
      <c r="P5" t="s" s="34">
        <v>301</v>
      </c>
      <c r="Q5" s="55"/>
    </row>
    <row r="6" ht="38" customHeight="1">
      <c r="A6" t="s" s="67">
        <f>"A "&amp;B6</f>
        <v>6611</v>
      </c>
      <c r="B6" t="s" s="87">
        <v>6608</v>
      </c>
      <c r="C6" t="s" s="30">
        <v>6594</v>
      </c>
      <c r="D6" t="s" s="31">
        <v>6612</v>
      </c>
      <c r="E6" t="s" s="30">
        <v>6613</v>
      </c>
      <c r="F6" t="s" s="30">
        <v>301</v>
      </c>
      <c r="G6" t="s" s="30">
        <v>6614</v>
      </c>
      <c r="H6" t="s" s="30">
        <v>6604</v>
      </c>
      <c r="I6" s="30"/>
      <c r="J6" s="30"/>
      <c r="K6" t="s" s="30">
        <v>2693</v>
      </c>
      <c r="L6" s="32"/>
      <c r="M6" s="32"/>
      <c r="N6" t="s" s="30">
        <v>3447</v>
      </c>
      <c r="O6" t="s" s="30">
        <v>6615</v>
      </c>
      <c r="P6" t="s" s="30">
        <v>301</v>
      </c>
      <c r="Q6" s="39"/>
    </row>
    <row r="7" ht="78" customHeight="1">
      <c r="A7" t="s" s="67">
        <f>"A "&amp;B7</f>
        <v>6616</v>
      </c>
      <c r="B7" t="s" s="88">
        <v>6617</v>
      </c>
      <c r="C7" t="s" s="34">
        <v>6594</v>
      </c>
      <c r="D7" t="s" s="35">
        <v>3485</v>
      </c>
      <c r="E7" t="s" s="34">
        <v>6618</v>
      </c>
      <c r="F7" t="s" s="34">
        <v>301</v>
      </c>
      <c r="G7" t="s" s="34">
        <v>6619</v>
      </c>
      <c r="H7" t="s" s="34">
        <v>6620</v>
      </c>
      <c r="I7" s="34"/>
      <c r="J7" s="34"/>
      <c r="K7" t="s" s="34">
        <v>2693</v>
      </c>
      <c r="L7" s="16"/>
      <c r="M7" s="16"/>
      <c r="N7" t="s" s="34">
        <v>6621</v>
      </c>
      <c r="O7" t="s" s="34">
        <v>6622</v>
      </c>
      <c r="P7" t="s" s="34">
        <v>6623</v>
      </c>
      <c r="Q7" s="55"/>
    </row>
    <row r="8" ht="58" customHeight="1">
      <c r="A8" t="s" s="67">
        <f>"A "&amp;B8</f>
        <v>6624</v>
      </c>
      <c r="B8" t="s" s="87">
        <v>6625</v>
      </c>
      <c r="C8" t="s" s="30">
        <v>6594</v>
      </c>
      <c r="D8" t="s" s="31">
        <v>6626</v>
      </c>
      <c r="E8" t="s" s="30">
        <v>6627</v>
      </c>
      <c r="F8" t="s" s="31">
        <v>6628</v>
      </c>
      <c r="G8" t="s" s="30">
        <v>6629</v>
      </c>
      <c r="H8" t="s" s="30">
        <v>6630</v>
      </c>
      <c r="I8" s="30"/>
      <c r="J8" s="30"/>
      <c r="K8" t="s" s="30">
        <v>6631</v>
      </c>
      <c r="L8" s="32"/>
      <c r="M8" s="32"/>
      <c r="N8" t="s" s="30">
        <v>6632</v>
      </c>
      <c r="O8" s="32"/>
      <c r="P8" t="s" s="30">
        <v>6633</v>
      </c>
      <c r="Q8" s="39"/>
    </row>
    <row r="9" ht="78" customHeight="1">
      <c r="A9" t="s" s="67">
        <f>"A "&amp;B9</f>
        <v>6634</v>
      </c>
      <c r="B9" t="s" s="88">
        <v>6635</v>
      </c>
      <c r="C9" t="s" s="34">
        <v>6594</v>
      </c>
      <c r="D9" t="s" s="35">
        <v>6636</v>
      </c>
      <c r="E9" t="s" s="34">
        <v>6637</v>
      </c>
      <c r="F9" t="s" s="34">
        <v>301</v>
      </c>
      <c r="G9" t="s" s="34">
        <v>6638</v>
      </c>
      <c r="H9" t="s" s="34">
        <v>6639</v>
      </c>
      <c r="I9" s="34"/>
      <c r="J9" s="34"/>
      <c r="K9" s="34"/>
      <c r="L9" s="16"/>
      <c r="M9" s="16"/>
      <c r="N9" t="s" s="34">
        <v>301</v>
      </c>
      <c r="O9" t="s" s="34">
        <v>3687</v>
      </c>
      <c r="P9" t="s" s="34">
        <v>3688</v>
      </c>
      <c r="Q9" s="55"/>
    </row>
    <row r="10" ht="58" customHeight="1">
      <c r="A10" t="s" s="67">
        <f>"A "&amp;B10</f>
        <v>6640</v>
      </c>
      <c r="B10" t="s" s="87">
        <v>6641</v>
      </c>
      <c r="C10" t="s" s="30">
        <v>6594</v>
      </c>
      <c r="D10" t="s" s="31">
        <v>6642</v>
      </c>
      <c r="E10" t="s" s="30">
        <v>6643</v>
      </c>
      <c r="F10" t="s" s="31">
        <v>6644</v>
      </c>
      <c r="G10" t="s" s="30">
        <v>6645</v>
      </c>
      <c r="H10" t="s" s="30">
        <v>6646</v>
      </c>
      <c r="I10" s="30"/>
      <c r="J10" s="30"/>
      <c r="K10" t="s" s="30">
        <v>6647</v>
      </c>
      <c r="L10" s="32"/>
      <c r="M10" s="32"/>
      <c r="N10" t="s" s="30">
        <v>6648</v>
      </c>
      <c r="O10" s="32"/>
      <c r="P10" t="s" s="30">
        <v>6649</v>
      </c>
      <c r="Q10" s="39"/>
    </row>
    <row r="11" ht="148" customHeight="1">
      <c r="A11" t="s" s="67">
        <f>"A "&amp;B11</f>
        <v>6650</v>
      </c>
      <c r="B11" t="s" s="88">
        <v>6651</v>
      </c>
      <c r="C11" t="s" s="34">
        <v>6594</v>
      </c>
      <c r="D11" t="s" s="35">
        <v>6652</v>
      </c>
      <c r="E11" t="s" s="34">
        <v>6653</v>
      </c>
      <c r="F11" t="s" s="35">
        <v>6654</v>
      </c>
      <c r="G11" t="s" s="34">
        <v>6655</v>
      </c>
      <c r="H11" t="s" s="34">
        <v>6656</v>
      </c>
      <c r="I11" s="34"/>
      <c r="J11" s="34"/>
      <c r="K11" t="s" s="34">
        <v>6657</v>
      </c>
      <c r="L11" s="16"/>
      <c r="M11" s="16"/>
      <c r="N11" t="s" s="34">
        <v>6658</v>
      </c>
      <c r="O11" s="16"/>
      <c r="P11" t="s" s="34">
        <v>6659</v>
      </c>
      <c r="Q11" s="55"/>
    </row>
    <row r="12" ht="38" customHeight="1">
      <c r="A12" t="s" s="67">
        <f>"A "&amp;B12</f>
        <v>6660</v>
      </c>
      <c r="B12" t="s" s="87">
        <v>6661</v>
      </c>
      <c r="C12" t="s" s="30">
        <v>6594</v>
      </c>
      <c r="D12" t="s" s="31">
        <v>6662</v>
      </c>
      <c r="E12" t="s" s="30">
        <v>6663</v>
      </c>
      <c r="F12" t="s" s="31">
        <v>6664</v>
      </c>
      <c r="G12" t="s" s="30">
        <v>6665</v>
      </c>
      <c r="H12" t="s" s="30">
        <v>6666</v>
      </c>
      <c r="I12" s="30"/>
      <c r="J12" s="30"/>
      <c r="K12" t="s" s="30">
        <v>6667</v>
      </c>
      <c r="L12" s="32"/>
      <c r="M12" s="32"/>
      <c r="N12" t="s" s="30">
        <v>6668</v>
      </c>
      <c r="O12" s="32"/>
      <c r="P12" t="s" s="30">
        <v>6669</v>
      </c>
      <c r="Q12" s="39"/>
    </row>
    <row r="13" ht="38" customHeight="1">
      <c r="A13" t="s" s="67">
        <f>"A "&amp;B13</f>
        <v>6670</v>
      </c>
      <c r="B13" t="s" s="88">
        <v>6671</v>
      </c>
      <c r="C13" t="s" s="34">
        <v>6594</v>
      </c>
      <c r="D13" t="s" s="35">
        <v>6672</v>
      </c>
      <c r="E13" t="s" s="34">
        <v>6673</v>
      </c>
      <c r="F13" t="s" s="35">
        <v>6674</v>
      </c>
      <c r="G13" t="s" s="34">
        <v>6675</v>
      </c>
      <c r="H13" t="s" s="34">
        <v>6676</v>
      </c>
      <c r="I13" s="34"/>
      <c r="J13" s="34"/>
      <c r="K13" t="s" s="34">
        <v>6677</v>
      </c>
      <c r="L13" s="16"/>
      <c r="M13" s="16"/>
      <c r="N13" t="s" s="34">
        <v>6678</v>
      </c>
      <c r="O13" s="16"/>
      <c r="P13" t="s" s="34">
        <v>6679</v>
      </c>
      <c r="Q13" s="55"/>
    </row>
    <row r="14" ht="48" customHeight="1">
      <c r="A14" t="s" s="67">
        <f>"A "&amp;B14</f>
        <v>6680</v>
      </c>
      <c r="B14" t="s" s="87">
        <v>6681</v>
      </c>
      <c r="C14" t="s" s="30">
        <v>6594</v>
      </c>
      <c r="D14" t="s" s="31">
        <v>6682</v>
      </c>
      <c r="E14" t="s" s="30">
        <v>6683</v>
      </c>
      <c r="F14" t="s" s="31">
        <v>6684</v>
      </c>
      <c r="G14" t="s" s="30">
        <v>6685</v>
      </c>
      <c r="H14" t="s" s="30">
        <v>6686</v>
      </c>
      <c r="I14" s="30"/>
      <c r="J14" s="30"/>
      <c r="K14" t="s" s="30">
        <v>6687</v>
      </c>
      <c r="L14" s="32"/>
      <c r="M14" s="32"/>
      <c r="N14" t="s" s="30">
        <v>6688</v>
      </c>
      <c r="O14" s="32"/>
      <c r="P14" t="s" s="30">
        <v>6689</v>
      </c>
      <c r="Q14" s="39"/>
    </row>
    <row r="15" ht="48" customHeight="1">
      <c r="A15" t="s" s="67">
        <f>"A "&amp;B15</f>
        <v>6690</v>
      </c>
      <c r="B15" t="s" s="88">
        <v>6655</v>
      </c>
      <c r="C15" t="s" s="34">
        <v>6594</v>
      </c>
      <c r="D15" t="s" s="35">
        <v>6691</v>
      </c>
      <c r="E15" t="s" s="34">
        <v>6692</v>
      </c>
      <c r="F15" t="s" s="35">
        <v>6693</v>
      </c>
      <c r="G15" t="s" s="34">
        <v>6694</v>
      </c>
      <c r="H15" t="s" s="34">
        <v>6695</v>
      </c>
      <c r="I15" s="34"/>
      <c r="J15" s="34"/>
      <c r="K15" s="34"/>
      <c r="L15" s="16"/>
      <c r="M15" s="16"/>
      <c r="N15" t="s" s="34">
        <v>6696</v>
      </c>
      <c r="O15" s="16"/>
      <c r="P15" t="s" s="34">
        <v>6697</v>
      </c>
      <c r="Q15" s="55"/>
    </row>
    <row r="16" ht="88" customHeight="1">
      <c r="A16" t="s" s="67">
        <f>"A "&amp;B16</f>
        <v>6698</v>
      </c>
      <c r="B16" t="s" s="87">
        <v>6699</v>
      </c>
      <c r="C16" t="s" s="30">
        <v>6594</v>
      </c>
      <c r="D16" t="s" s="31">
        <v>6700</v>
      </c>
      <c r="E16" t="s" s="30">
        <v>6701</v>
      </c>
      <c r="F16" t="s" s="31">
        <v>6702</v>
      </c>
      <c r="G16" t="s" s="30">
        <v>6703</v>
      </c>
      <c r="H16" t="s" s="30">
        <v>6704</v>
      </c>
      <c r="I16" s="30"/>
      <c r="J16" s="30"/>
      <c r="K16" t="s" s="30">
        <v>6705</v>
      </c>
      <c r="L16" s="32"/>
      <c r="M16" s="32"/>
      <c r="N16" t="s" s="30">
        <v>6706</v>
      </c>
      <c r="O16" s="32"/>
      <c r="P16" t="s" s="30">
        <v>6707</v>
      </c>
      <c r="Q16" s="39"/>
    </row>
    <row r="17" ht="48" customHeight="1">
      <c r="A17" t="s" s="67">
        <f>"A "&amp;B17</f>
        <v>6708</v>
      </c>
      <c r="B17" t="s" s="88">
        <v>6709</v>
      </c>
      <c r="C17" t="s" s="34">
        <v>6594</v>
      </c>
      <c r="D17" t="s" s="35">
        <v>6710</v>
      </c>
      <c r="E17" t="s" s="34">
        <v>6711</v>
      </c>
      <c r="F17" t="s" s="35">
        <v>6712</v>
      </c>
      <c r="G17" t="s" s="34">
        <v>6713</v>
      </c>
      <c r="H17" t="s" s="34">
        <v>6714</v>
      </c>
      <c r="I17" s="34"/>
      <c r="J17" s="34"/>
      <c r="K17" t="s" s="34">
        <v>6667</v>
      </c>
      <c r="L17" s="16"/>
      <c r="M17" s="16"/>
      <c r="N17" t="s" s="34">
        <v>6715</v>
      </c>
      <c r="O17" s="16"/>
      <c r="P17" t="s" s="34">
        <v>6716</v>
      </c>
      <c r="Q17" s="55"/>
    </row>
    <row r="18" ht="68" customHeight="1">
      <c r="A18" t="s" s="67">
        <f>"A "&amp;B18</f>
        <v>6717</v>
      </c>
      <c r="B18" t="s" s="87">
        <v>6718</v>
      </c>
      <c r="C18" t="s" s="30">
        <v>6594</v>
      </c>
      <c r="D18" t="s" s="31">
        <v>6719</v>
      </c>
      <c r="E18" t="s" s="30">
        <v>6720</v>
      </c>
      <c r="F18" t="s" s="31">
        <v>6721</v>
      </c>
      <c r="G18" t="s" s="30">
        <v>6722</v>
      </c>
      <c r="H18" t="s" s="30">
        <v>6686</v>
      </c>
      <c r="I18" s="30"/>
      <c r="J18" s="30"/>
      <c r="K18" t="s" s="30">
        <v>6723</v>
      </c>
      <c r="L18" s="32"/>
      <c r="M18" s="32"/>
      <c r="N18" t="s" s="30">
        <v>6724</v>
      </c>
      <c r="O18" s="32"/>
      <c r="P18" t="s" s="30">
        <v>6725</v>
      </c>
      <c r="Q18" s="39"/>
    </row>
    <row r="19" ht="28" customHeight="1">
      <c r="A19" t="s" s="67">
        <f>"A "&amp;B19</f>
        <v>6726</v>
      </c>
      <c r="B19" t="s" s="88">
        <v>6727</v>
      </c>
      <c r="C19" t="s" s="34">
        <v>6594</v>
      </c>
      <c r="D19" t="s" s="35">
        <v>6728</v>
      </c>
      <c r="E19" t="s" s="34">
        <v>6729</v>
      </c>
      <c r="F19" t="s" s="35">
        <v>6730</v>
      </c>
      <c r="G19" t="s" s="34">
        <v>6731</v>
      </c>
      <c r="H19" t="s" s="34">
        <v>6686</v>
      </c>
      <c r="I19" s="34"/>
      <c r="J19" s="34"/>
      <c r="K19" s="34"/>
      <c r="L19" s="16"/>
      <c r="M19" s="16"/>
      <c r="N19" t="s" s="34">
        <v>6732</v>
      </c>
      <c r="O19" t="s" s="34">
        <v>6733</v>
      </c>
      <c r="P19" t="s" s="34">
        <v>6734</v>
      </c>
      <c r="Q19" s="55"/>
    </row>
    <row r="20" ht="18" customHeight="1">
      <c r="A20" t="s" s="67">
        <f>"A "&amp;B20</f>
        <v>6735</v>
      </c>
      <c r="B20" t="s" s="87">
        <v>6713</v>
      </c>
      <c r="C20" t="s" s="30">
        <v>6594</v>
      </c>
      <c r="D20" t="s" s="31">
        <v>6736</v>
      </c>
      <c r="E20" t="s" s="30">
        <v>6737</v>
      </c>
      <c r="F20" t="s" s="31">
        <v>6738</v>
      </c>
      <c r="G20" t="s" s="30">
        <v>6739</v>
      </c>
      <c r="H20" t="s" s="30">
        <v>6740</v>
      </c>
      <c r="I20" s="30"/>
      <c r="J20" s="30"/>
      <c r="K20" s="30"/>
      <c r="L20" s="32"/>
      <c r="M20" s="32"/>
      <c r="N20" t="s" s="30">
        <v>6741</v>
      </c>
      <c r="O20" s="32"/>
      <c r="P20" t="s" s="30">
        <v>301</v>
      </c>
      <c r="Q20" s="39"/>
    </row>
    <row r="21" ht="68" customHeight="1">
      <c r="A21" t="s" s="67">
        <f>"A "&amp;B21</f>
        <v>6742</v>
      </c>
      <c r="B21" t="s" s="88">
        <v>6743</v>
      </c>
      <c r="C21" t="s" s="34">
        <v>6594</v>
      </c>
      <c r="D21" t="s" s="35">
        <v>6744</v>
      </c>
      <c r="E21" t="s" s="34">
        <v>6745</v>
      </c>
      <c r="F21" t="s" s="35">
        <v>3905</v>
      </c>
      <c r="G21" t="s" s="34">
        <v>6746</v>
      </c>
      <c r="H21" t="s" s="34">
        <v>6747</v>
      </c>
      <c r="I21" s="34"/>
      <c r="J21" s="34"/>
      <c r="K21" t="s" s="34">
        <v>1277</v>
      </c>
      <c r="L21" s="16"/>
      <c r="M21" s="16"/>
      <c r="N21" t="s" s="34">
        <v>6748</v>
      </c>
      <c r="O21" s="16"/>
      <c r="P21" t="s" s="34">
        <v>6749</v>
      </c>
      <c r="Q21" s="55"/>
    </row>
    <row r="22" ht="58" customHeight="1">
      <c r="A22" t="s" s="67">
        <f>"A "&amp;B22</f>
        <v>6750</v>
      </c>
      <c r="B22" t="s" s="87">
        <v>6751</v>
      </c>
      <c r="C22" t="s" s="30">
        <v>6594</v>
      </c>
      <c r="D22" t="s" s="31">
        <v>6744</v>
      </c>
      <c r="E22" t="s" s="30">
        <v>6745</v>
      </c>
      <c r="F22" t="s" s="31">
        <v>6752</v>
      </c>
      <c r="G22" t="s" s="30">
        <v>6703</v>
      </c>
      <c r="H22" t="s" s="30">
        <v>6753</v>
      </c>
      <c r="I22" s="30"/>
      <c r="J22" s="30"/>
      <c r="K22" t="s" s="30">
        <v>1277</v>
      </c>
      <c r="L22" s="32"/>
      <c r="M22" s="32"/>
      <c r="N22" t="s" s="30">
        <v>6754</v>
      </c>
      <c r="O22" s="32"/>
      <c r="P22" t="s" s="30">
        <v>6755</v>
      </c>
      <c r="Q22" s="39"/>
    </row>
    <row r="23" ht="68" customHeight="1">
      <c r="A23" t="s" s="67">
        <f>"A "&amp;B23</f>
        <v>6756</v>
      </c>
      <c r="B23" t="s" s="88">
        <v>6757</v>
      </c>
      <c r="C23" t="s" s="34">
        <v>6594</v>
      </c>
      <c r="D23" t="s" s="35">
        <v>6758</v>
      </c>
      <c r="E23" t="s" s="34">
        <v>6759</v>
      </c>
      <c r="F23" t="s" s="35">
        <v>6760</v>
      </c>
      <c r="G23" t="s" s="34">
        <v>6761</v>
      </c>
      <c r="H23" t="s" s="34">
        <v>6762</v>
      </c>
      <c r="I23" s="34"/>
      <c r="J23" s="34"/>
      <c r="K23" t="s" s="34">
        <v>6763</v>
      </c>
      <c r="L23" s="16"/>
      <c r="M23" s="16"/>
      <c r="N23" t="s" s="34">
        <v>6764</v>
      </c>
      <c r="O23" s="16"/>
      <c r="P23" t="s" s="34">
        <v>6765</v>
      </c>
      <c r="Q23" s="55"/>
    </row>
    <row r="24" ht="68" customHeight="1">
      <c r="A24" t="s" s="67">
        <f>"A "&amp;B24</f>
        <v>6766</v>
      </c>
      <c r="B24" t="s" s="87">
        <v>6767</v>
      </c>
      <c r="C24" t="s" s="30">
        <v>6594</v>
      </c>
      <c r="D24" t="s" s="31">
        <v>6768</v>
      </c>
      <c r="E24" t="s" s="30">
        <v>6769</v>
      </c>
      <c r="F24" t="s" s="31">
        <v>6770</v>
      </c>
      <c r="G24" t="s" s="30">
        <v>6722</v>
      </c>
      <c r="H24" t="s" s="30">
        <v>6771</v>
      </c>
      <c r="I24" s="30"/>
      <c r="J24" s="30"/>
      <c r="K24" t="s" s="30">
        <v>6772</v>
      </c>
      <c r="L24" s="32"/>
      <c r="M24" s="32"/>
      <c r="N24" t="s" s="30">
        <v>6773</v>
      </c>
      <c r="O24" s="32"/>
      <c r="P24" t="s" s="30">
        <v>6774</v>
      </c>
      <c r="Q24" s="39"/>
    </row>
    <row r="25" ht="68" customHeight="1">
      <c r="A25" t="s" s="67">
        <f>"A "&amp;B25</f>
        <v>6775</v>
      </c>
      <c r="B25" t="s" s="88">
        <v>6776</v>
      </c>
      <c r="C25" t="s" s="34">
        <v>6594</v>
      </c>
      <c r="D25" t="s" s="35">
        <v>3912</v>
      </c>
      <c r="E25" t="s" s="34">
        <v>3912</v>
      </c>
      <c r="F25" t="s" s="35">
        <v>3912</v>
      </c>
      <c r="G25" t="s" s="34">
        <v>6777</v>
      </c>
      <c r="H25" t="s" s="34">
        <v>6778</v>
      </c>
      <c r="I25" s="34"/>
      <c r="J25" s="34"/>
      <c r="K25" t="s" s="34">
        <v>6779</v>
      </c>
      <c r="L25" s="16"/>
      <c r="M25" s="16"/>
      <c r="N25" t="s" s="34">
        <v>3916</v>
      </c>
      <c r="O25" s="16"/>
      <c r="P25" t="s" s="34">
        <v>6780</v>
      </c>
      <c r="Q25" s="55"/>
    </row>
    <row r="26" ht="88" customHeight="1">
      <c r="A26" t="s" s="67">
        <f>"A "&amp;B26</f>
        <v>6781</v>
      </c>
      <c r="B26" t="s" s="87">
        <v>6782</v>
      </c>
      <c r="C26" t="s" s="30">
        <v>6594</v>
      </c>
      <c r="D26" t="s" s="31">
        <v>3912</v>
      </c>
      <c r="E26" t="s" s="30">
        <v>3912</v>
      </c>
      <c r="F26" t="s" s="31">
        <v>6738</v>
      </c>
      <c r="G26" t="s" s="30">
        <v>6783</v>
      </c>
      <c r="H26" t="s" s="30">
        <v>6686</v>
      </c>
      <c r="I26" s="30"/>
      <c r="J26" s="30"/>
      <c r="K26" t="s" s="30">
        <v>6784</v>
      </c>
      <c r="L26" s="32"/>
      <c r="M26" s="32"/>
      <c r="N26" t="s" s="30">
        <v>6785</v>
      </c>
      <c r="O26" s="32"/>
      <c r="P26" t="s" s="30">
        <v>6786</v>
      </c>
      <c r="Q26" s="39"/>
    </row>
    <row r="27" ht="68" customHeight="1">
      <c r="A27" t="s" s="67">
        <f>"A "&amp;B27</f>
        <v>6787</v>
      </c>
      <c r="B27" t="s" s="88">
        <v>6788</v>
      </c>
      <c r="C27" t="s" s="34">
        <v>6594</v>
      </c>
      <c r="D27" t="s" s="35">
        <v>6789</v>
      </c>
      <c r="E27" t="s" s="34">
        <v>6790</v>
      </c>
      <c r="F27" t="s" s="35">
        <v>6791</v>
      </c>
      <c r="G27" t="s" s="34">
        <v>6629</v>
      </c>
      <c r="H27" t="s" s="34">
        <v>6792</v>
      </c>
      <c r="I27" s="34"/>
      <c r="J27" s="34"/>
      <c r="K27" t="s" s="34">
        <v>6793</v>
      </c>
      <c r="L27" s="16"/>
      <c r="M27" s="16"/>
      <c r="N27" t="s" s="34">
        <v>6794</v>
      </c>
      <c r="O27" t="s" s="34">
        <v>6795</v>
      </c>
      <c r="P27" t="s" s="34">
        <v>6796</v>
      </c>
      <c r="Q27" s="55"/>
    </row>
    <row r="28" ht="108" customHeight="1">
      <c r="A28" t="s" s="67">
        <f>"A "&amp;B28</f>
        <v>6797</v>
      </c>
      <c r="B28" t="s" s="87">
        <v>6798</v>
      </c>
      <c r="C28" t="s" s="30">
        <v>6594</v>
      </c>
      <c r="D28" t="s" s="31">
        <v>6799</v>
      </c>
      <c r="E28" t="s" s="30">
        <v>6800</v>
      </c>
      <c r="F28" t="s" s="31">
        <v>6801</v>
      </c>
      <c r="G28" t="s" s="30">
        <v>6731</v>
      </c>
      <c r="H28" t="s" s="30">
        <v>6686</v>
      </c>
      <c r="I28" s="30"/>
      <c r="J28" s="30"/>
      <c r="K28" t="s" s="30">
        <v>6802</v>
      </c>
      <c r="L28" s="32"/>
      <c r="M28" s="32"/>
      <c r="N28" t="s" s="30">
        <v>6803</v>
      </c>
      <c r="O28" s="32"/>
      <c r="P28" t="s" s="30">
        <v>6804</v>
      </c>
      <c r="Q28" s="39"/>
    </row>
    <row r="29" ht="28" customHeight="1">
      <c r="A29" t="s" s="65">
        <f>"A "&amp;B29</f>
        <v>6805</v>
      </c>
      <c r="B29" t="s" s="88">
        <v>6806</v>
      </c>
      <c r="C29" t="s" s="34">
        <v>6594</v>
      </c>
      <c r="D29" t="s" s="35">
        <v>83</v>
      </c>
      <c r="E29" t="s" s="34">
        <v>6807</v>
      </c>
      <c r="F29" t="s" s="35">
        <v>6808</v>
      </c>
      <c r="G29" t="s" s="34">
        <v>6809</v>
      </c>
      <c r="H29" t="s" s="34">
        <v>6686</v>
      </c>
      <c r="I29" s="34"/>
      <c r="J29" s="34"/>
      <c r="K29" s="34"/>
      <c r="L29" s="16"/>
      <c r="M29" s="16"/>
      <c r="N29" t="s" s="34">
        <v>6810</v>
      </c>
      <c r="O29" t="s" s="34">
        <v>6811</v>
      </c>
      <c r="P29" t="s" s="34">
        <v>6812</v>
      </c>
      <c r="Q29" s="55"/>
    </row>
    <row r="30" ht="158" customHeight="1">
      <c r="A30" t="s" s="20">
        <f>"A "&amp;B30</f>
        <v>6813</v>
      </c>
      <c r="B30" t="s" s="87">
        <v>6814</v>
      </c>
      <c r="C30" t="s" s="30">
        <v>6594</v>
      </c>
      <c r="D30" t="s" s="31">
        <v>6815</v>
      </c>
      <c r="E30" t="s" s="30">
        <v>6816</v>
      </c>
      <c r="F30" t="s" s="31">
        <v>6817</v>
      </c>
      <c r="G30" t="s" s="30">
        <v>6818</v>
      </c>
      <c r="H30" t="s" s="30">
        <v>6819</v>
      </c>
      <c r="I30" s="30"/>
      <c r="J30" s="30"/>
      <c r="K30" s="30"/>
      <c r="L30" s="32"/>
      <c r="M30" s="32"/>
      <c r="N30" t="s" s="30">
        <v>6820</v>
      </c>
      <c r="O30" t="s" s="30">
        <v>3968</v>
      </c>
      <c r="P30" t="s" s="30">
        <v>6821</v>
      </c>
      <c r="Q30" s="39"/>
    </row>
    <row r="31" ht="158" customHeight="1">
      <c r="A31" t="s" s="20">
        <f>"A "&amp;B31</f>
        <v>6822</v>
      </c>
      <c r="B31" t="s" s="88">
        <v>6823</v>
      </c>
      <c r="C31" t="s" s="34">
        <v>6594</v>
      </c>
      <c r="D31" t="s" s="35">
        <v>6815</v>
      </c>
      <c r="E31" t="s" s="34">
        <v>6816</v>
      </c>
      <c r="F31" t="s" s="35">
        <v>6817</v>
      </c>
      <c r="G31" t="s" s="34">
        <v>6824</v>
      </c>
      <c r="H31" t="s" s="34">
        <v>6686</v>
      </c>
      <c r="I31" s="34"/>
      <c r="J31" s="34"/>
      <c r="K31" s="34"/>
      <c r="L31" s="16"/>
      <c r="M31" s="16"/>
      <c r="N31" t="s" s="34">
        <v>6820</v>
      </c>
      <c r="O31" t="s" s="34">
        <v>3968</v>
      </c>
      <c r="P31" t="s" s="34">
        <v>6825</v>
      </c>
      <c r="Q31" s="55"/>
    </row>
    <row r="32" ht="158" customHeight="1">
      <c r="A32" t="s" s="20">
        <f>"A "&amp;B32</f>
        <v>6826</v>
      </c>
      <c r="B32" t="s" s="87">
        <v>6827</v>
      </c>
      <c r="C32" t="s" s="30">
        <v>6594</v>
      </c>
      <c r="D32" t="s" s="31">
        <v>6815</v>
      </c>
      <c r="E32" t="s" s="30">
        <v>6816</v>
      </c>
      <c r="F32" t="s" s="31">
        <v>6817</v>
      </c>
      <c r="G32" t="s" s="30">
        <v>6614</v>
      </c>
      <c r="H32" t="s" s="30">
        <v>6828</v>
      </c>
      <c r="I32" s="30"/>
      <c r="J32" s="30"/>
      <c r="K32" s="30"/>
      <c r="L32" s="32"/>
      <c r="M32" s="32"/>
      <c r="N32" t="s" s="30">
        <v>6820</v>
      </c>
      <c r="O32" t="s" s="30">
        <v>3968</v>
      </c>
      <c r="P32" t="s" s="30">
        <v>6821</v>
      </c>
      <c r="Q32" s="39"/>
    </row>
    <row r="33" ht="108" customHeight="1">
      <c r="A33" t="s" s="20">
        <f>"A "&amp;B33</f>
        <v>6829</v>
      </c>
      <c r="B33" t="s" s="88">
        <v>6830</v>
      </c>
      <c r="C33" t="s" s="34">
        <v>6594</v>
      </c>
      <c r="D33" t="s" s="35">
        <v>6831</v>
      </c>
      <c r="E33" t="s" s="34">
        <v>6832</v>
      </c>
      <c r="F33" t="s" s="35">
        <v>6833</v>
      </c>
      <c r="G33" t="s" s="34">
        <v>6834</v>
      </c>
      <c r="H33" t="s" s="34">
        <v>6686</v>
      </c>
      <c r="I33" s="34"/>
      <c r="J33" s="34"/>
      <c r="K33" t="s" s="34">
        <v>6835</v>
      </c>
      <c r="L33" s="16"/>
      <c r="M33" s="16"/>
      <c r="N33" t="s" s="34">
        <v>6820</v>
      </c>
      <c r="O33" t="s" s="34">
        <v>6836</v>
      </c>
      <c r="P33" t="s" s="34">
        <v>6837</v>
      </c>
      <c r="Q33" s="55"/>
    </row>
    <row r="34" ht="98" customHeight="1">
      <c r="A34" t="s" s="20">
        <f>"A "&amp;B34</f>
        <v>6838</v>
      </c>
      <c r="B34" t="s" s="87">
        <v>6839</v>
      </c>
      <c r="C34" t="s" s="30">
        <v>6594</v>
      </c>
      <c r="D34" t="s" s="31">
        <v>87</v>
      </c>
      <c r="E34" t="s" s="30">
        <v>6840</v>
      </c>
      <c r="F34" t="s" s="31">
        <v>6841</v>
      </c>
      <c r="G34" t="s" s="30">
        <v>6842</v>
      </c>
      <c r="H34" t="s" s="30">
        <v>6676</v>
      </c>
      <c r="I34" s="30"/>
      <c r="J34" s="30"/>
      <c r="K34" t="s" s="30">
        <v>6843</v>
      </c>
      <c r="L34" s="32"/>
      <c r="M34" s="32"/>
      <c r="N34" t="s" s="30">
        <v>6820</v>
      </c>
      <c r="O34" t="s" s="30">
        <v>6844</v>
      </c>
      <c r="P34" t="s" s="30">
        <v>6845</v>
      </c>
      <c r="Q34" s="39"/>
    </row>
    <row r="35" ht="68" customHeight="1">
      <c r="A35" t="s" s="20">
        <f>"A "&amp;B35</f>
        <v>6846</v>
      </c>
      <c r="B35" t="s" s="88">
        <v>6665</v>
      </c>
      <c r="C35" t="s" s="34">
        <v>6594</v>
      </c>
      <c r="D35" t="s" s="35">
        <v>87</v>
      </c>
      <c r="E35" t="s" s="34">
        <v>6840</v>
      </c>
      <c r="F35" t="s" s="35">
        <v>6841</v>
      </c>
      <c r="G35" t="s" s="34">
        <v>6847</v>
      </c>
      <c r="H35" t="s" s="34">
        <v>6848</v>
      </c>
      <c r="I35" s="34"/>
      <c r="J35" s="34"/>
      <c r="K35" t="s" s="34">
        <v>6843</v>
      </c>
      <c r="L35" s="16"/>
      <c r="M35" s="16"/>
      <c r="N35" t="s" s="34">
        <v>6820</v>
      </c>
      <c r="O35" t="s" s="34">
        <v>6849</v>
      </c>
      <c r="P35" t="s" s="34">
        <v>6850</v>
      </c>
      <c r="Q35" s="55"/>
    </row>
    <row r="36" ht="18" customHeight="1">
      <c r="A36" t="s" s="20">
        <f>"A "&amp;B36</f>
        <v>6851</v>
      </c>
      <c r="B36" t="s" s="87">
        <v>6852</v>
      </c>
      <c r="C36" t="s" s="30">
        <v>6594</v>
      </c>
      <c r="D36" t="s" s="31">
        <v>6853</v>
      </c>
      <c r="E36" t="s" s="30">
        <v>6853</v>
      </c>
      <c r="F36" t="s" s="31">
        <v>6854</v>
      </c>
      <c r="G36" t="s" s="30">
        <v>6855</v>
      </c>
      <c r="H36" t="s" s="30">
        <v>6856</v>
      </c>
      <c r="I36" s="30"/>
      <c r="J36" s="30"/>
      <c r="K36" s="30"/>
      <c r="L36" s="32"/>
      <c r="M36" s="32"/>
      <c r="N36" t="s" s="30">
        <v>6857</v>
      </c>
      <c r="O36" t="s" s="30">
        <v>6858</v>
      </c>
      <c r="P36" t="s" s="30">
        <v>6859</v>
      </c>
      <c r="Q36" s="39"/>
    </row>
    <row r="37" ht="18" customHeight="1">
      <c r="A37" t="s" s="20">
        <f>"A "&amp;B37</f>
        <v>6860</v>
      </c>
      <c r="B37" t="s" s="88">
        <v>6861</v>
      </c>
      <c r="C37" t="s" s="34">
        <v>6594</v>
      </c>
      <c r="D37" t="s" s="35">
        <v>6853</v>
      </c>
      <c r="E37" t="s" s="34">
        <v>6853</v>
      </c>
      <c r="F37" t="s" s="35">
        <v>6854</v>
      </c>
      <c r="G37" t="s" s="34">
        <v>6862</v>
      </c>
      <c r="H37" t="s" s="34">
        <v>6863</v>
      </c>
      <c r="I37" s="34"/>
      <c r="J37" s="34"/>
      <c r="K37" s="34"/>
      <c r="L37" s="16"/>
      <c r="M37" s="16"/>
      <c r="N37" t="s" s="34">
        <v>6857</v>
      </c>
      <c r="O37" t="s" s="34">
        <v>6858</v>
      </c>
      <c r="P37" t="s" s="34">
        <v>6864</v>
      </c>
      <c r="Q37" s="55"/>
    </row>
    <row r="38" ht="88" customHeight="1">
      <c r="A38" t="s" s="20">
        <f>"A "&amp;B38</f>
        <v>6865</v>
      </c>
      <c r="B38" t="s" s="87">
        <v>6603</v>
      </c>
      <c r="C38" t="s" s="30">
        <v>6594</v>
      </c>
      <c r="D38" t="s" s="31">
        <v>6866</v>
      </c>
      <c r="E38" t="s" s="30">
        <v>6867</v>
      </c>
      <c r="F38" t="s" s="31">
        <v>6868</v>
      </c>
      <c r="G38" t="s" s="30">
        <v>6830</v>
      </c>
      <c r="H38" t="s" s="30">
        <v>6869</v>
      </c>
      <c r="I38" s="30"/>
      <c r="J38" s="30"/>
      <c r="K38" t="s" s="30">
        <v>6870</v>
      </c>
      <c r="L38" s="32"/>
      <c r="M38" s="32"/>
      <c r="N38" t="s" s="30">
        <v>94</v>
      </c>
      <c r="O38" s="32"/>
      <c r="P38" t="s" s="30">
        <v>6871</v>
      </c>
      <c r="Q38" s="39"/>
    </row>
    <row r="39" ht="48" customHeight="1">
      <c r="A39" t="s" s="20">
        <f>"A "&amp;B39</f>
        <v>6872</v>
      </c>
      <c r="B39" t="s" s="88">
        <v>6873</v>
      </c>
      <c r="C39" t="s" s="34">
        <v>6594</v>
      </c>
      <c r="D39" t="s" s="35">
        <v>6874</v>
      </c>
      <c r="E39" t="s" s="34">
        <v>6875</v>
      </c>
      <c r="F39" t="s" s="35">
        <v>6874</v>
      </c>
      <c r="G39" t="s" s="34">
        <v>6876</v>
      </c>
      <c r="H39" t="s" s="34">
        <v>6877</v>
      </c>
      <c r="I39" s="34"/>
      <c r="J39" s="34"/>
      <c r="K39" t="s" s="34">
        <v>720</v>
      </c>
      <c r="L39" s="16"/>
      <c r="M39" s="16"/>
      <c r="N39" t="s" s="34">
        <v>4261</v>
      </c>
      <c r="O39" s="16"/>
      <c r="P39" t="s" s="34">
        <v>6878</v>
      </c>
      <c r="Q39" s="55"/>
    </row>
    <row r="40" ht="58" customHeight="1">
      <c r="A40" t="s" s="20">
        <f>"A "&amp;B40</f>
        <v>6879</v>
      </c>
      <c r="B40" t="s" s="87">
        <v>6880</v>
      </c>
      <c r="C40" t="s" s="30">
        <v>6594</v>
      </c>
      <c r="D40" t="s" s="31">
        <v>6881</v>
      </c>
      <c r="E40" t="s" s="30">
        <v>6882</v>
      </c>
      <c r="F40" t="s" s="31">
        <v>6883</v>
      </c>
      <c r="G40" t="s" s="30">
        <v>6606</v>
      </c>
      <c r="H40" t="s" s="30">
        <v>6884</v>
      </c>
      <c r="I40" s="30"/>
      <c r="J40" s="30"/>
      <c r="K40" t="s" s="30">
        <v>720</v>
      </c>
      <c r="L40" s="32"/>
      <c r="M40" s="32"/>
      <c r="N40" t="s" s="30">
        <v>6885</v>
      </c>
      <c r="O40" s="32"/>
      <c r="P40" t="s" s="30">
        <v>6886</v>
      </c>
      <c r="Q40" s="39"/>
    </row>
    <row r="41" ht="38" customHeight="1">
      <c r="A41" t="s" s="20">
        <f>"A "&amp;B41</f>
        <v>6887</v>
      </c>
      <c r="B41" t="s" s="88">
        <v>6888</v>
      </c>
      <c r="C41" t="s" s="34">
        <v>6594</v>
      </c>
      <c r="D41" t="s" s="35">
        <v>6889</v>
      </c>
      <c r="E41" t="s" s="34">
        <v>6890</v>
      </c>
      <c r="F41" t="s" s="35">
        <v>6891</v>
      </c>
      <c r="G41" t="s" s="34">
        <v>6824</v>
      </c>
      <c r="H41" t="s" s="34">
        <v>6686</v>
      </c>
      <c r="I41" s="34"/>
      <c r="J41" s="34"/>
      <c r="K41" t="s" s="34">
        <v>720</v>
      </c>
      <c r="L41" s="16"/>
      <c r="M41" s="16"/>
      <c r="N41" t="s" s="34">
        <v>6892</v>
      </c>
      <c r="O41" s="16"/>
      <c r="P41" t="s" s="34">
        <v>6893</v>
      </c>
      <c r="Q41" s="55"/>
    </row>
    <row r="42" ht="38" customHeight="1">
      <c r="A42" t="s" s="20">
        <f>"A "&amp;B42</f>
        <v>6894</v>
      </c>
      <c r="B42" t="s" s="87">
        <v>6895</v>
      </c>
      <c r="C42" t="s" s="30">
        <v>6594</v>
      </c>
      <c r="D42" t="s" s="31">
        <v>6896</v>
      </c>
      <c r="E42" t="s" s="30">
        <v>6896</v>
      </c>
      <c r="F42" t="s" s="31">
        <v>6897</v>
      </c>
      <c r="G42" t="s" s="30">
        <v>6898</v>
      </c>
      <c r="H42" t="s" s="30">
        <v>6899</v>
      </c>
      <c r="I42" s="32"/>
      <c r="J42" s="32"/>
      <c r="K42" t="s" s="30">
        <v>6900</v>
      </c>
      <c r="L42" s="32"/>
      <c r="M42" s="32"/>
      <c r="N42" t="s" s="30">
        <v>6901</v>
      </c>
      <c r="O42" t="s" s="30">
        <v>4525</v>
      </c>
      <c r="P42" t="s" s="30">
        <v>6902</v>
      </c>
      <c r="Q42" s="39"/>
    </row>
    <row r="43" ht="48" customHeight="1">
      <c r="A43" t="s" s="20">
        <f>"A "&amp;B43</f>
        <v>6903</v>
      </c>
      <c r="B43" t="s" s="88">
        <v>6675</v>
      </c>
      <c r="C43" t="s" s="34">
        <v>6594</v>
      </c>
      <c r="D43" t="s" s="35">
        <v>6904</v>
      </c>
      <c r="E43" t="s" s="34">
        <v>6905</v>
      </c>
      <c r="F43" t="s" s="35">
        <v>6906</v>
      </c>
      <c r="G43" t="s" s="34">
        <v>6907</v>
      </c>
      <c r="H43" t="s" s="34">
        <v>6908</v>
      </c>
      <c r="I43" s="34"/>
      <c r="J43" s="34"/>
      <c r="K43" t="s" s="34">
        <v>720</v>
      </c>
      <c r="L43" s="16"/>
      <c r="M43" s="16"/>
      <c r="N43" t="s" s="34">
        <v>6909</v>
      </c>
      <c r="O43" t="s" s="34">
        <v>6910</v>
      </c>
      <c r="P43" t="s" s="34">
        <v>6911</v>
      </c>
      <c r="Q43" s="55"/>
    </row>
    <row r="44" ht="68" customHeight="1">
      <c r="A44" t="s" s="20">
        <f>"A "&amp;B44</f>
        <v>6912</v>
      </c>
      <c r="B44" t="s" s="87">
        <v>6913</v>
      </c>
      <c r="C44" t="s" s="30">
        <v>6914</v>
      </c>
      <c r="D44" t="s" s="31">
        <v>6915</v>
      </c>
      <c r="E44" t="s" s="30">
        <v>6916</v>
      </c>
      <c r="F44" t="s" s="31">
        <v>6917</v>
      </c>
      <c r="G44" s="30"/>
      <c r="H44" s="30"/>
      <c r="I44" t="s" s="30">
        <v>6918</v>
      </c>
      <c r="J44" t="s" s="30">
        <v>6919</v>
      </c>
      <c r="K44" s="30"/>
      <c r="L44" s="32"/>
      <c r="M44" s="32"/>
      <c r="N44" t="s" s="30">
        <v>6920</v>
      </c>
      <c r="O44" t="s" s="30">
        <v>6921</v>
      </c>
      <c r="P44" t="s" s="30">
        <v>6922</v>
      </c>
      <c r="Q44" s="39"/>
    </row>
    <row r="45" ht="78" customHeight="1">
      <c r="A45" t="s" s="20">
        <f>"A "&amp;B45</f>
        <v>6923</v>
      </c>
      <c r="B45" t="s" s="88">
        <v>6842</v>
      </c>
      <c r="C45" t="s" s="34">
        <v>6594</v>
      </c>
      <c r="D45" t="s" s="35">
        <v>6924</v>
      </c>
      <c r="E45" t="s" s="34">
        <v>6925</v>
      </c>
      <c r="F45" t="s" s="35">
        <v>6926</v>
      </c>
      <c r="G45" t="s" s="34">
        <v>6927</v>
      </c>
      <c r="H45" t="s" s="34">
        <v>6928</v>
      </c>
      <c r="I45" s="34"/>
      <c r="J45" s="34"/>
      <c r="K45" t="s" s="34">
        <v>6929</v>
      </c>
      <c r="L45" s="16"/>
      <c r="M45" s="16"/>
      <c r="N45" t="s" s="34">
        <v>6930</v>
      </c>
      <c r="O45" s="16"/>
      <c r="P45" t="s" s="34">
        <v>6931</v>
      </c>
      <c r="Q45" s="55"/>
    </row>
    <row r="46" ht="78" customHeight="1">
      <c r="A46" t="s" s="20">
        <f>"A "&amp;B46</f>
        <v>6932</v>
      </c>
      <c r="B46" t="s" s="87">
        <v>6933</v>
      </c>
      <c r="C46" t="s" s="30">
        <v>6594</v>
      </c>
      <c r="D46" t="s" s="31">
        <v>6934</v>
      </c>
      <c r="E46" t="s" s="30">
        <v>6935</v>
      </c>
      <c r="F46" t="s" s="31">
        <v>6936</v>
      </c>
      <c r="G46" t="s" s="30">
        <v>6625</v>
      </c>
      <c r="H46" t="s" s="30">
        <v>6884</v>
      </c>
      <c r="I46" s="30"/>
      <c r="J46" s="30"/>
      <c r="K46" t="s" s="30">
        <v>6937</v>
      </c>
      <c r="L46" s="32"/>
      <c r="M46" s="32"/>
      <c r="N46" t="s" s="30">
        <v>6938</v>
      </c>
      <c r="O46" s="32"/>
      <c r="P46" t="s" s="30">
        <v>6939</v>
      </c>
      <c r="Q46" s="39"/>
    </row>
    <row r="47" ht="98" customHeight="1">
      <c r="A47" t="s" s="20">
        <f>"A "&amp;B47</f>
        <v>6940</v>
      </c>
      <c r="B47" t="s" s="88">
        <v>6941</v>
      </c>
      <c r="C47" t="s" s="34">
        <v>6594</v>
      </c>
      <c r="D47" t="s" s="35">
        <v>6942</v>
      </c>
      <c r="E47" t="s" s="34">
        <v>6943</v>
      </c>
      <c r="F47" t="s" s="35">
        <v>6944</v>
      </c>
      <c r="G47" t="s" s="34">
        <v>6945</v>
      </c>
      <c r="H47" t="s" s="34">
        <v>6946</v>
      </c>
      <c r="I47" s="34"/>
      <c r="J47" s="34"/>
      <c r="K47" s="34"/>
      <c r="L47" s="16"/>
      <c r="M47" s="16"/>
      <c r="N47" t="s" s="34">
        <v>6947</v>
      </c>
      <c r="O47" s="16"/>
      <c r="P47" t="s" s="34">
        <v>6948</v>
      </c>
      <c r="Q47" s="55"/>
    </row>
    <row r="48" ht="88" customHeight="1">
      <c r="A48" t="s" s="20">
        <f>"A "&amp;B48</f>
        <v>6949</v>
      </c>
      <c r="B48" t="s" s="87">
        <v>6950</v>
      </c>
      <c r="C48" t="s" s="30">
        <v>6594</v>
      </c>
      <c r="D48" t="s" s="31">
        <v>6951</v>
      </c>
      <c r="E48" t="s" s="30">
        <v>6952</v>
      </c>
      <c r="F48" t="s" s="31">
        <v>6953</v>
      </c>
      <c r="G48" t="s" s="30">
        <v>6731</v>
      </c>
      <c r="H48" t="s" s="30">
        <v>6954</v>
      </c>
      <c r="I48" s="30"/>
      <c r="J48" s="30"/>
      <c r="K48" t="s" s="30">
        <v>6955</v>
      </c>
      <c r="L48" s="32"/>
      <c r="M48" s="32"/>
      <c r="N48" t="s" s="30">
        <v>6956</v>
      </c>
      <c r="O48" t="s" s="30">
        <v>6957</v>
      </c>
      <c r="P48" t="s" s="30">
        <v>6958</v>
      </c>
      <c r="Q48" s="39"/>
    </row>
    <row r="49" ht="48" customHeight="1">
      <c r="A49" t="s" s="20">
        <f>"A "&amp;B49</f>
        <v>6959</v>
      </c>
      <c r="B49" t="s" s="88">
        <v>6960</v>
      </c>
      <c r="C49" t="s" s="34">
        <v>6594</v>
      </c>
      <c r="D49" t="s" s="35">
        <v>6961</v>
      </c>
      <c r="E49" t="s" s="34">
        <v>6962</v>
      </c>
      <c r="F49" t="s" s="35">
        <v>6963</v>
      </c>
      <c r="G49" t="s" s="34">
        <v>6964</v>
      </c>
      <c r="H49" t="s" s="34">
        <v>4590</v>
      </c>
      <c r="I49" s="34"/>
      <c r="J49" s="34"/>
      <c r="K49" t="s" s="34">
        <v>6937</v>
      </c>
      <c r="L49" s="16"/>
      <c r="M49" s="16"/>
      <c r="N49" t="s" s="34">
        <v>6965</v>
      </c>
      <c r="O49" s="16"/>
      <c r="P49" t="s" s="34">
        <v>6966</v>
      </c>
      <c r="Q49" s="55"/>
    </row>
    <row r="50" ht="98" customHeight="1">
      <c r="A50" t="s" s="20">
        <f>"A "&amp;B50</f>
        <v>6967</v>
      </c>
      <c r="B50" t="s" s="87">
        <v>6968</v>
      </c>
      <c r="C50" t="s" s="30">
        <v>6594</v>
      </c>
      <c r="D50" t="s" s="31">
        <v>6969</v>
      </c>
      <c r="E50" t="s" s="30">
        <v>6970</v>
      </c>
      <c r="F50" t="s" s="31">
        <v>6971</v>
      </c>
      <c r="G50" t="s" s="30">
        <v>6731</v>
      </c>
      <c r="H50" t="s" s="30">
        <v>6972</v>
      </c>
      <c r="I50" s="30"/>
      <c r="J50" s="30"/>
      <c r="K50" t="s" s="30">
        <v>6937</v>
      </c>
      <c r="L50" s="32"/>
      <c r="M50" s="32"/>
      <c r="N50" t="s" s="30">
        <v>6973</v>
      </c>
      <c r="O50" s="32"/>
      <c r="P50" t="s" s="30">
        <v>6974</v>
      </c>
      <c r="Q50" s="39"/>
    </row>
    <row r="51" ht="98" customHeight="1">
      <c r="A51" t="s" s="20">
        <f>"A "&amp;B51</f>
        <v>6975</v>
      </c>
      <c r="B51" t="s" s="88">
        <v>6976</v>
      </c>
      <c r="C51" t="s" s="34">
        <v>6594</v>
      </c>
      <c r="D51" t="s" s="35">
        <v>6969</v>
      </c>
      <c r="E51" t="s" s="34">
        <v>6970</v>
      </c>
      <c r="F51" t="s" s="35">
        <v>6971</v>
      </c>
      <c r="G51" t="s" s="34">
        <v>6977</v>
      </c>
      <c r="H51" t="s" s="34">
        <v>6978</v>
      </c>
      <c r="I51" s="34"/>
      <c r="J51" s="34"/>
      <c r="K51" t="s" s="34">
        <v>6937</v>
      </c>
      <c r="L51" s="16"/>
      <c r="M51" s="16"/>
      <c r="N51" t="s" s="34">
        <v>6973</v>
      </c>
      <c r="O51" s="16"/>
      <c r="P51" t="s" s="34">
        <v>6974</v>
      </c>
      <c r="Q51" s="55"/>
    </row>
    <row r="52" ht="38" customHeight="1">
      <c r="A52" t="s" s="20">
        <f>"A "&amp;B52</f>
        <v>6979</v>
      </c>
      <c r="B52" t="s" s="87">
        <v>6980</v>
      </c>
      <c r="C52" t="s" s="30">
        <v>6594</v>
      </c>
      <c r="D52" t="s" s="31">
        <v>6981</v>
      </c>
      <c r="E52" t="s" s="30">
        <v>6982</v>
      </c>
      <c r="F52" t="s" s="31">
        <v>6983</v>
      </c>
      <c r="G52" t="s" s="30">
        <v>6984</v>
      </c>
      <c r="H52" t="s" s="30">
        <v>4590</v>
      </c>
      <c r="I52" s="30"/>
      <c r="J52" s="30"/>
      <c r="K52" s="30"/>
      <c r="L52" s="32"/>
      <c r="M52" s="32"/>
      <c r="N52" t="s" s="30">
        <v>6985</v>
      </c>
      <c r="O52" t="s" s="30">
        <v>6986</v>
      </c>
      <c r="P52" t="s" s="30">
        <v>6987</v>
      </c>
      <c r="Q52" s="39"/>
    </row>
    <row r="53" ht="48" customHeight="1">
      <c r="A53" t="s" s="20">
        <f>"A "&amp;B53</f>
        <v>6988</v>
      </c>
      <c r="B53" t="s" s="88">
        <v>6619</v>
      </c>
      <c r="C53" t="s" s="34">
        <v>6914</v>
      </c>
      <c r="D53" t="s" s="35">
        <v>6981</v>
      </c>
      <c r="E53" t="s" s="34">
        <v>6989</v>
      </c>
      <c r="F53" t="s" s="35">
        <v>6983</v>
      </c>
      <c r="G53" s="34"/>
      <c r="H53" s="34"/>
      <c r="I53" t="s" s="34">
        <v>6990</v>
      </c>
      <c r="J53" t="s" s="34">
        <v>6991</v>
      </c>
      <c r="K53" s="34"/>
      <c r="L53" s="16"/>
      <c r="M53" s="16"/>
      <c r="N53" t="s" s="34">
        <v>6985</v>
      </c>
      <c r="O53" t="s" s="34">
        <v>6986</v>
      </c>
      <c r="P53" t="s" s="34">
        <v>6992</v>
      </c>
      <c r="Q53" s="55"/>
    </row>
    <row r="54" ht="178" customHeight="1">
      <c r="A54" t="s" s="20">
        <f>"A "&amp;B54</f>
        <v>6993</v>
      </c>
      <c r="B54" t="s" s="87">
        <v>6994</v>
      </c>
      <c r="C54" t="s" s="30">
        <v>6594</v>
      </c>
      <c r="D54" t="s" s="31">
        <v>6995</v>
      </c>
      <c r="E54" t="s" s="30">
        <v>6996</v>
      </c>
      <c r="F54" t="s" s="31">
        <v>6997</v>
      </c>
      <c r="G54" t="s" s="30">
        <v>6629</v>
      </c>
      <c r="H54" t="s" s="30">
        <v>6998</v>
      </c>
      <c r="I54" s="30"/>
      <c r="J54" s="30"/>
      <c r="K54" t="s" s="30">
        <v>6999</v>
      </c>
      <c r="L54" s="32"/>
      <c r="M54" s="32"/>
      <c r="N54" t="s" s="30">
        <v>7000</v>
      </c>
      <c r="O54" t="s" s="30">
        <v>7001</v>
      </c>
      <c r="P54" t="s" s="30">
        <v>7002</v>
      </c>
      <c r="Q54" s="39"/>
    </row>
    <row r="55" ht="198" customHeight="1">
      <c r="A55" t="s" s="20">
        <f>"A "&amp;B55</f>
        <v>7003</v>
      </c>
      <c r="B55" t="s" s="88">
        <v>7004</v>
      </c>
      <c r="C55" t="s" s="34">
        <v>6914</v>
      </c>
      <c r="D55" t="s" s="35">
        <v>7005</v>
      </c>
      <c r="E55" t="s" s="34">
        <v>7006</v>
      </c>
      <c r="F55" t="s" s="35">
        <v>7007</v>
      </c>
      <c r="G55" s="34"/>
      <c r="H55" s="34"/>
      <c r="I55" t="s" s="34">
        <v>7008</v>
      </c>
      <c r="J55" t="s" s="34">
        <v>7009</v>
      </c>
      <c r="K55" s="34"/>
      <c r="L55" s="16"/>
      <c r="M55" s="16"/>
      <c r="N55" t="s" s="34">
        <v>7010</v>
      </c>
      <c r="O55" t="s" s="34">
        <v>7011</v>
      </c>
      <c r="P55" t="s" s="34">
        <v>7012</v>
      </c>
      <c r="Q55" s="55"/>
    </row>
    <row r="56" ht="128" customHeight="1">
      <c r="A56" t="s" s="20">
        <f>"A "&amp;B56</f>
        <v>7013</v>
      </c>
      <c r="B56" t="s" s="87">
        <v>7014</v>
      </c>
      <c r="C56" t="s" s="30">
        <v>6594</v>
      </c>
      <c r="D56" t="s" s="31">
        <v>4813</v>
      </c>
      <c r="E56" t="s" s="30">
        <v>7015</v>
      </c>
      <c r="F56" t="s" s="31">
        <v>7016</v>
      </c>
      <c r="G56" t="s" s="30">
        <v>6830</v>
      </c>
      <c r="H56" t="s" s="30">
        <v>7017</v>
      </c>
      <c r="I56" s="30"/>
      <c r="J56" s="30"/>
      <c r="K56" t="s" s="30">
        <v>6999</v>
      </c>
      <c r="L56" s="32"/>
      <c r="M56" s="32"/>
      <c r="N56" t="s" s="30">
        <v>7018</v>
      </c>
      <c r="O56" t="s" s="30">
        <v>1088</v>
      </c>
      <c r="P56" t="s" s="30">
        <v>7019</v>
      </c>
      <c r="Q56" s="39"/>
    </row>
    <row r="57" ht="128" customHeight="1">
      <c r="A57" t="s" s="20">
        <f>"A "&amp;B57</f>
        <v>7020</v>
      </c>
      <c r="B57" t="s" s="88">
        <v>7021</v>
      </c>
      <c r="C57" t="s" s="34">
        <v>6594</v>
      </c>
      <c r="D57" t="s" s="35">
        <v>4813</v>
      </c>
      <c r="E57" t="s" s="34">
        <v>301</v>
      </c>
      <c r="F57" t="s" s="35">
        <v>7016</v>
      </c>
      <c r="G57" t="s" s="34">
        <v>7022</v>
      </c>
      <c r="H57" t="s" s="34">
        <v>7023</v>
      </c>
      <c r="I57" s="34"/>
      <c r="J57" s="34"/>
      <c r="K57" t="s" s="34">
        <v>720</v>
      </c>
      <c r="L57" s="16"/>
      <c r="M57" s="16"/>
      <c r="N57" t="s" s="34">
        <v>301</v>
      </c>
      <c r="O57" t="s" s="34">
        <v>7024</v>
      </c>
      <c r="P57" t="s" s="34">
        <v>7025</v>
      </c>
      <c r="Q57" s="55"/>
    </row>
    <row r="58" ht="28" customHeight="1">
      <c r="A58" t="s" s="20">
        <f>"A "&amp;B58</f>
        <v>7026</v>
      </c>
      <c r="B58" t="s" s="87">
        <v>7027</v>
      </c>
      <c r="C58" t="s" s="30">
        <v>6594</v>
      </c>
      <c r="D58" t="s" s="31">
        <v>7028</v>
      </c>
      <c r="E58" t="s" s="30">
        <v>7028</v>
      </c>
      <c r="F58" t="s" s="31">
        <v>7029</v>
      </c>
      <c r="G58" t="s" s="30">
        <v>6629</v>
      </c>
      <c r="H58" t="s" s="30">
        <v>6954</v>
      </c>
      <c r="I58" s="32"/>
      <c r="J58" s="32"/>
      <c r="K58" s="32"/>
      <c r="L58" s="32"/>
      <c r="M58" s="32"/>
      <c r="N58" t="s" s="30">
        <v>7030</v>
      </c>
      <c r="O58" t="s" s="30">
        <v>7031</v>
      </c>
      <c r="P58" t="s" s="30">
        <v>7032</v>
      </c>
      <c r="Q58" s="39"/>
    </row>
    <row r="59" ht="88" customHeight="1">
      <c r="A59" t="s" s="20">
        <f>"A "&amp;B59</f>
        <v>7033</v>
      </c>
      <c r="B59" t="s" s="88">
        <v>7034</v>
      </c>
      <c r="C59" t="s" s="34">
        <v>6594</v>
      </c>
      <c r="D59" t="s" s="35">
        <v>7035</v>
      </c>
      <c r="E59" t="s" s="34">
        <v>7036</v>
      </c>
      <c r="F59" t="s" s="35">
        <v>7037</v>
      </c>
      <c r="G59" t="s" s="34">
        <v>6629</v>
      </c>
      <c r="H59" t="s" s="34">
        <v>6998</v>
      </c>
      <c r="I59" s="16"/>
      <c r="J59" s="16"/>
      <c r="K59" t="s" s="34">
        <v>7038</v>
      </c>
      <c r="L59" s="16"/>
      <c r="M59" s="16"/>
      <c r="N59" t="s" s="34">
        <v>7039</v>
      </c>
      <c r="O59" t="s" s="34">
        <v>7040</v>
      </c>
      <c r="P59" t="s" s="34">
        <v>7041</v>
      </c>
      <c r="Q59" s="55"/>
    </row>
    <row r="60" ht="28" customHeight="1">
      <c r="A60" t="s" s="20">
        <f>"A "&amp;B60</f>
        <v>7042</v>
      </c>
      <c r="B60" t="s" s="87">
        <v>6927</v>
      </c>
      <c r="C60" t="s" s="30">
        <v>6594</v>
      </c>
      <c r="D60" t="s" s="31">
        <v>7043</v>
      </c>
      <c r="E60" t="s" s="30">
        <v>7044</v>
      </c>
      <c r="F60" t="s" s="31">
        <v>7045</v>
      </c>
      <c r="G60" t="s" s="30">
        <v>7022</v>
      </c>
      <c r="H60" t="s" s="30">
        <v>6686</v>
      </c>
      <c r="I60" s="32"/>
      <c r="J60" s="32"/>
      <c r="K60" s="32"/>
      <c r="L60" s="32"/>
      <c r="M60" s="32"/>
      <c r="N60" t="s" s="30">
        <v>7046</v>
      </c>
      <c r="O60" t="s" s="30">
        <v>159</v>
      </c>
      <c r="P60" t="s" s="30">
        <v>7047</v>
      </c>
      <c r="Q60" s="39"/>
    </row>
    <row r="61" ht="58" customHeight="1">
      <c r="A61" t="s" s="20">
        <f>"A "&amp;B61</f>
        <v>7048</v>
      </c>
      <c r="B61" t="s" s="88">
        <v>7049</v>
      </c>
      <c r="C61" t="s" s="34">
        <v>6594</v>
      </c>
      <c r="D61" t="s" s="35">
        <v>133</v>
      </c>
      <c r="E61" t="s" s="34">
        <v>7050</v>
      </c>
      <c r="F61" t="s" s="35">
        <v>7051</v>
      </c>
      <c r="G61" t="s" s="34">
        <v>7052</v>
      </c>
      <c r="H61" t="s" s="34">
        <v>6676</v>
      </c>
      <c r="I61" s="16"/>
      <c r="J61" s="16"/>
      <c r="K61" s="16"/>
      <c r="L61" s="16"/>
      <c r="M61" s="16"/>
      <c r="N61" t="s" s="34">
        <v>301</v>
      </c>
      <c r="O61" t="s" s="34">
        <v>7053</v>
      </c>
      <c r="P61" t="s" s="34">
        <v>7054</v>
      </c>
      <c r="Q61" s="55"/>
    </row>
    <row r="62" ht="48" customHeight="1">
      <c r="A62" t="s" s="20">
        <f>"A "&amp;B62</f>
        <v>7055</v>
      </c>
      <c r="B62" t="s" s="87">
        <v>7056</v>
      </c>
      <c r="C62" t="s" s="30">
        <v>6914</v>
      </c>
      <c r="D62" t="s" s="31">
        <v>7057</v>
      </c>
      <c r="E62" t="s" s="30">
        <v>7058</v>
      </c>
      <c r="F62" t="s" s="31">
        <v>7059</v>
      </c>
      <c r="G62" t="s" s="30">
        <v>7060</v>
      </c>
      <c r="H62" t="s" s="30">
        <v>7061</v>
      </c>
      <c r="I62" t="s" s="30">
        <v>7062</v>
      </c>
      <c r="J62" t="s" s="30">
        <v>7063</v>
      </c>
      <c r="K62" s="32"/>
      <c r="L62" s="32"/>
      <c r="M62" s="32"/>
      <c r="N62" t="s" s="30">
        <v>7064</v>
      </c>
      <c r="O62" t="s" s="30">
        <v>7065</v>
      </c>
      <c r="P62" t="s" s="30">
        <v>7066</v>
      </c>
      <c r="Q62" s="39"/>
    </row>
    <row r="63" ht="38" customHeight="1">
      <c r="A63" t="s" s="20">
        <f>"A "&amp;B63</f>
        <v>7067</v>
      </c>
      <c r="B63" t="s" s="88">
        <v>7068</v>
      </c>
      <c r="C63" t="s" s="34">
        <v>6594</v>
      </c>
      <c r="D63" t="s" s="35">
        <v>162</v>
      </c>
      <c r="E63" t="s" s="34">
        <v>7069</v>
      </c>
      <c r="F63" t="s" s="35">
        <v>7070</v>
      </c>
      <c r="G63" t="s" s="34">
        <v>7071</v>
      </c>
      <c r="H63" t="s" s="34">
        <v>6676</v>
      </c>
      <c r="I63" s="16"/>
      <c r="J63" s="16"/>
      <c r="K63" t="s" s="34">
        <v>720</v>
      </c>
      <c r="L63" s="16"/>
      <c r="M63" s="16"/>
      <c r="N63" t="s" s="34">
        <v>7072</v>
      </c>
      <c r="O63" s="16"/>
      <c r="P63" t="s" s="34">
        <v>7073</v>
      </c>
      <c r="Q63" s="55"/>
    </row>
    <row r="64" ht="18" customHeight="1">
      <c r="A64" t="s" s="20">
        <f>"A "&amp;B64</f>
        <v>7074</v>
      </c>
      <c r="B64" t="s" s="87">
        <v>7075</v>
      </c>
      <c r="C64" t="s" s="30">
        <v>6914</v>
      </c>
      <c r="D64" t="s" s="31">
        <v>5051</v>
      </c>
      <c r="E64" t="s" s="30">
        <v>7076</v>
      </c>
      <c r="F64" t="s" s="31">
        <v>7007</v>
      </c>
      <c r="G64" s="30"/>
      <c r="H64" s="30"/>
      <c r="I64" t="s" s="30">
        <v>7077</v>
      </c>
      <c r="J64" t="s" s="30">
        <v>7078</v>
      </c>
      <c r="K64" s="32"/>
      <c r="L64" s="32"/>
      <c r="M64" s="32"/>
      <c r="N64" t="s" s="30">
        <v>7010</v>
      </c>
      <c r="O64" t="s" s="30">
        <v>7011</v>
      </c>
      <c r="P64" t="s" s="30">
        <v>301</v>
      </c>
      <c r="Q64" s="39"/>
    </row>
    <row r="65" ht="58" customHeight="1">
      <c r="A65" t="s" s="20">
        <f>"A "&amp;B65</f>
        <v>7079</v>
      </c>
      <c r="B65" t="s" s="88">
        <v>7080</v>
      </c>
      <c r="C65" t="s" s="34">
        <v>6594</v>
      </c>
      <c r="D65" t="s" s="35">
        <v>7081</v>
      </c>
      <c r="E65" t="s" s="34">
        <v>7082</v>
      </c>
      <c r="F65" t="s" s="35">
        <v>7083</v>
      </c>
      <c r="G65" t="s" s="34">
        <v>6847</v>
      </c>
      <c r="H65" t="s" s="34">
        <v>7084</v>
      </c>
      <c r="I65" s="34"/>
      <c r="J65" s="34"/>
      <c r="K65" t="s" s="34">
        <v>7085</v>
      </c>
      <c r="L65" s="16"/>
      <c r="M65" s="16"/>
      <c r="N65" t="s" s="34">
        <v>7039</v>
      </c>
      <c r="O65" t="s" s="34">
        <v>7086</v>
      </c>
      <c r="P65" t="s" s="34">
        <v>7087</v>
      </c>
      <c r="Q65" s="55"/>
    </row>
    <row r="66" ht="38" customHeight="1">
      <c r="A66" t="s" s="20">
        <f>"A "&amp;B66</f>
        <v>7088</v>
      </c>
      <c r="B66" t="s" s="87">
        <v>7089</v>
      </c>
      <c r="C66" t="s" s="30">
        <v>6914</v>
      </c>
      <c r="D66" t="s" s="31">
        <v>7090</v>
      </c>
      <c r="E66" t="s" s="30">
        <v>7091</v>
      </c>
      <c r="F66" t="s" s="31">
        <v>7007</v>
      </c>
      <c r="G66" t="s" s="30">
        <v>7092</v>
      </c>
      <c r="H66" t="s" s="30">
        <v>7093</v>
      </c>
      <c r="I66" t="s" s="30">
        <v>7094</v>
      </c>
      <c r="J66" t="s" s="30">
        <v>7095</v>
      </c>
      <c r="K66" s="32"/>
      <c r="L66" s="32"/>
      <c r="M66" s="32"/>
      <c r="N66" t="s" s="30">
        <v>7010</v>
      </c>
      <c r="O66" t="s" s="30">
        <v>7011</v>
      </c>
      <c r="P66" t="s" s="30">
        <v>7096</v>
      </c>
      <c r="Q66" s="39"/>
    </row>
    <row r="67" ht="118" customHeight="1">
      <c r="A67" t="s" s="20">
        <f>"A "&amp;B67</f>
        <v>7097</v>
      </c>
      <c r="B67" t="s" s="88">
        <v>7098</v>
      </c>
      <c r="C67" t="s" s="34">
        <v>6594</v>
      </c>
      <c r="D67" t="s" s="35">
        <v>7099</v>
      </c>
      <c r="E67" t="s" s="34">
        <v>7100</v>
      </c>
      <c r="F67" t="s" s="35">
        <v>7101</v>
      </c>
      <c r="G67" t="s" s="34">
        <v>7102</v>
      </c>
      <c r="H67" t="s" s="34">
        <v>6848</v>
      </c>
      <c r="I67" s="34"/>
      <c r="J67" s="34"/>
      <c r="K67" t="s" s="34">
        <v>7103</v>
      </c>
      <c r="L67" s="16"/>
      <c r="M67" s="16"/>
      <c r="N67" t="s" s="34">
        <v>7104</v>
      </c>
      <c r="O67" t="s" s="34">
        <v>7105</v>
      </c>
      <c r="P67" t="s" s="34">
        <v>7106</v>
      </c>
      <c r="Q67" s="55"/>
    </row>
    <row r="68" ht="58" customHeight="1">
      <c r="A68" t="s" s="20">
        <f>"A "&amp;B68</f>
        <v>7107</v>
      </c>
      <c r="B68" t="s" s="87">
        <v>7108</v>
      </c>
      <c r="C68" t="s" s="30">
        <v>6594</v>
      </c>
      <c r="D68" t="s" s="31">
        <v>7099</v>
      </c>
      <c r="E68" t="s" s="30">
        <v>7100</v>
      </c>
      <c r="F68" t="s" s="31">
        <v>7109</v>
      </c>
      <c r="G68" t="s" s="30">
        <v>7110</v>
      </c>
      <c r="H68" t="s" s="30">
        <v>7111</v>
      </c>
      <c r="I68" s="30"/>
      <c r="J68" s="30"/>
      <c r="K68" t="s" s="30">
        <v>7112</v>
      </c>
      <c r="L68" s="32"/>
      <c r="M68" s="32"/>
      <c r="N68" t="s" s="30">
        <v>7113</v>
      </c>
      <c r="O68" t="s" s="30">
        <v>7114</v>
      </c>
      <c r="P68" t="s" s="30">
        <v>7115</v>
      </c>
      <c r="Q68" s="39"/>
    </row>
    <row r="69" ht="88" customHeight="1">
      <c r="A69" t="s" s="20">
        <f>"A "&amp;B69</f>
        <v>7116</v>
      </c>
      <c r="B69" t="s" s="88">
        <v>7117</v>
      </c>
      <c r="C69" t="s" s="34">
        <v>6594</v>
      </c>
      <c r="D69" t="s" s="35">
        <v>7118</v>
      </c>
      <c r="E69" t="s" s="34">
        <v>7119</v>
      </c>
      <c r="F69" t="s" s="34">
        <v>301</v>
      </c>
      <c r="G69" t="s" s="34">
        <v>7120</v>
      </c>
      <c r="H69" t="s" s="34">
        <v>7121</v>
      </c>
      <c r="I69" s="34"/>
      <c r="J69" s="34"/>
      <c r="K69" t="s" s="34">
        <v>7122</v>
      </c>
      <c r="L69" s="16"/>
      <c r="M69" s="16"/>
      <c r="N69" t="s" s="34">
        <v>7123</v>
      </c>
      <c r="O69" t="s" s="34">
        <v>7124</v>
      </c>
      <c r="P69" t="s" s="34">
        <v>7125</v>
      </c>
      <c r="Q69" s="55"/>
    </row>
    <row r="70" ht="38" customHeight="1">
      <c r="A70" t="s" s="20">
        <f>"A "&amp;B70</f>
        <v>7126</v>
      </c>
      <c r="B70" t="s" s="87">
        <v>7127</v>
      </c>
      <c r="C70" t="s" s="30">
        <v>6594</v>
      </c>
      <c r="D70" t="s" s="31">
        <v>7118</v>
      </c>
      <c r="E70" t="s" s="30">
        <v>7119</v>
      </c>
      <c r="F70" t="s" s="30">
        <v>301</v>
      </c>
      <c r="G70" t="s" s="30">
        <v>7128</v>
      </c>
      <c r="H70" t="s" s="30">
        <v>6828</v>
      </c>
      <c r="I70" s="30"/>
      <c r="J70" s="30"/>
      <c r="K70" t="s" s="30">
        <v>7129</v>
      </c>
      <c r="L70" s="32"/>
      <c r="M70" s="32"/>
      <c r="N70" t="s" s="30">
        <v>7123</v>
      </c>
      <c r="O70" t="s" s="30">
        <v>7124</v>
      </c>
      <c r="P70" t="s" s="30">
        <v>7130</v>
      </c>
      <c r="Q70" s="39"/>
    </row>
    <row r="71" ht="58" customHeight="1">
      <c r="A71" t="s" s="20">
        <f>"A "&amp;B71</f>
        <v>7131</v>
      </c>
      <c r="B71" t="s" s="88">
        <v>7132</v>
      </c>
      <c r="C71" t="s" s="34">
        <v>6594</v>
      </c>
      <c r="D71" t="s" s="35">
        <v>7133</v>
      </c>
      <c r="E71" t="s" s="34">
        <v>7133</v>
      </c>
      <c r="F71" t="s" s="35">
        <v>7134</v>
      </c>
      <c r="G71" t="s" s="34">
        <v>7135</v>
      </c>
      <c r="H71" t="s" s="34">
        <v>6908</v>
      </c>
      <c r="I71" s="34"/>
      <c r="J71" s="34"/>
      <c r="K71" t="s" s="34">
        <v>7136</v>
      </c>
      <c r="L71" s="16"/>
      <c r="M71" s="16"/>
      <c r="N71" t="s" s="34">
        <v>7113</v>
      </c>
      <c r="O71" t="s" s="34">
        <v>7137</v>
      </c>
      <c r="P71" t="s" s="34">
        <v>7138</v>
      </c>
      <c r="Q71" s="55"/>
    </row>
    <row r="72" ht="38" customHeight="1">
      <c r="A72" t="s" s="20">
        <f>"A "&amp;B72</f>
        <v>7139</v>
      </c>
      <c r="B72" t="s" s="87">
        <v>7140</v>
      </c>
      <c r="C72" t="s" s="30">
        <v>6914</v>
      </c>
      <c r="D72" t="s" s="31">
        <v>7141</v>
      </c>
      <c r="E72" t="s" s="30">
        <v>7142</v>
      </c>
      <c r="F72" t="s" s="31">
        <v>7143</v>
      </c>
      <c r="G72" t="s" s="30">
        <v>7144</v>
      </c>
      <c r="H72" t="s" s="30">
        <v>7145</v>
      </c>
      <c r="I72" t="s" s="30">
        <v>7146</v>
      </c>
      <c r="J72" t="s" s="30">
        <v>7147</v>
      </c>
      <c r="K72" s="32"/>
      <c r="L72" s="32"/>
      <c r="M72" s="32"/>
      <c r="N72" t="s" s="30">
        <v>7148</v>
      </c>
      <c r="O72" t="s" s="30">
        <v>7149</v>
      </c>
      <c r="P72" t="s" s="30">
        <v>7150</v>
      </c>
      <c r="Q72" s="39"/>
    </row>
    <row r="73" ht="38" customHeight="1">
      <c r="A73" t="s" s="20">
        <f>"A "&amp;B73</f>
        <v>7151</v>
      </c>
      <c r="B73" t="s" s="88">
        <v>6614</v>
      </c>
      <c r="C73" t="s" s="34">
        <v>6914</v>
      </c>
      <c r="D73" t="s" s="35">
        <v>7152</v>
      </c>
      <c r="E73" t="s" s="34">
        <v>7153</v>
      </c>
      <c r="F73" t="s" s="35">
        <v>7143</v>
      </c>
      <c r="G73" t="s" s="34">
        <v>7154</v>
      </c>
      <c r="H73" t="s" s="34">
        <v>7145</v>
      </c>
      <c r="I73" t="s" s="34">
        <v>7155</v>
      </c>
      <c r="J73" t="s" s="34">
        <v>7147</v>
      </c>
      <c r="K73" s="16"/>
      <c r="L73" s="16"/>
      <c r="M73" s="16"/>
      <c r="N73" t="s" s="34">
        <v>7148</v>
      </c>
      <c r="O73" t="s" s="34">
        <v>7149</v>
      </c>
      <c r="P73" t="s" s="34">
        <v>7150</v>
      </c>
      <c r="Q73" s="55"/>
    </row>
    <row r="74" ht="38" customHeight="1">
      <c r="A74" t="s" s="20">
        <f>"A "&amp;B74</f>
        <v>7156</v>
      </c>
      <c r="B74" t="s" s="87">
        <v>7157</v>
      </c>
      <c r="C74" t="s" s="30">
        <v>6914</v>
      </c>
      <c r="D74" t="s" s="31">
        <v>7158</v>
      </c>
      <c r="E74" t="s" s="30">
        <v>7159</v>
      </c>
      <c r="F74" t="s" s="31">
        <v>7143</v>
      </c>
      <c r="G74" t="s" s="30">
        <v>7160</v>
      </c>
      <c r="H74" t="s" s="30">
        <v>7145</v>
      </c>
      <c r="I74" t="s" s="30">
        <v>7022</v>
      </c>
      <c r="J74" t="s" s="30">
        <v>7147</v>
      </c>
      <c r="K74" s="32"/>
      <c r="L74" s="32"/>
      <c r="M74" s="32"/>
      <c r="N74" t="s" s="30">
        <v>7148</v>
      </c>
      <c r="O74" t="s" s="30">
        <v>7149</v>
      </c>
      <c r="P74" t="s" s="30">
        <v>7150</v>
      </c>
      <c r="Q74" s="39"/>
    </row>
    <row r="75" ht="38" customHeight="1">
      <c r="A75" t="s" s="20">
        <f>"A "&amp;B75</f>
        <v>7161</v>
      </c>
      <c r="B75" t="s" s="88">
        <v>7162</v>
      </c>
      <c r="C75" t="s" s="34">
        <v>6914</v>
      </c>
      <c r="D75" t="s" s="35">
        <v>7163</v>
      </c>
      <c r="E75" t="s" s="34">
        <v>7164</v>
      </c>
      <c r="F75" t="s" s="35">
        <v>7143</v>
      </c>
      <c r="G75" t="s" s="34">
        <v>7144</v>
      </c>
      <c r="H75" t="s" s="34">
        <v>7145</v>
      </c>
      <c r="I75" t="s" s="34">
        <v>7146</v>
      </c>
      <c r="J75" t="s" s="34">
        <v>7147</v>
      </c>
      <c r="K75" s="16"/>
      <c r="L75" s="16"/>
      <c r="M75" s="16"/>
      <c r="N75" t="s" s="34">
        <v>7148</v>
      </c>
      <c r="O75" t="s" s="34">
        <v>7149</v>
      </c>
      <c r="P75" t="s" s="34">
        <v>7150</v>
      </c>
      <c r="Q75" s="55"/>
    </row>
    <row r="76" ht="48" customHeight="1">
      <c r="A76" t="s" s="20">
        <f>"A "&amp;B76</f>
        <v>7165</v>
      </c>
      <c r="B76" t="s" s="87">
        <v>7166</v>
      </c>
      <c r="C76" t="s" s="30">
        <v>6594</v>
      </c>
      <c r="D76" t="s" s="31">
        <v>208</v>
      </c>
      <c r="E76" t="s" s="30">
        <v>7167</v>
      </c>
      <c r="F76" t="s" s="31">
        <v>7168</v>
      </c>
      <c r="G76" t="s" s="30">
        <v>7155</v>
      </c>
      <c r="H76" t="s" s="30">
        <v>4590</v>
      </c>
      <c r="I76" s="30"/>
      <c r="J76" s="30"/>
      <c r="K76" t="s" s="30">
        <v>7169</v>
      </c>
      <c r="L76" s="32"/>
      <c r="M76" s="32"/>
      <c r="N76" t="s" s="30">
        <v>7170</v>
      </c>
      <c r="O76" s="32"/>
      <c r="P76" t="s" s="30">
        <v>7171</v>
      </c>
      <c r="Q76" s="39"/>
    </row>
    <row r="77" ht="78" customHeight="1">
      <c r="A77" t="s" s="20">
        <f>"A "&amp;B77</f>
        <v>7172</v>
      </c>
      <c r="B77" t="s" s="88">
        <v>7173</v>
      </c>
      <c r="C77" t="s" s="34">
        <v>6594</v>
      </c>
      <c r="D77" t="s" s="35">
        <v>7174</v>
      </c>
      <c r="E77" t="s" s="34">
        <v>7175</v>
      </c>
      <c r="F77" t="s" s="35">
        <v>7168</v>
      </c>
      <c r="G77" t="s" s="34">
        <v>7176</v>
      </c>
      <c r="H77" t="s" s="34">
        <v>7177</v>
      </c>
      <c r="I77" s="34"/>
      <c r="J77" s="34"/>
      <c r="K77" t="s" s="34">
        <v>7178</v>
      </c>
      <c r="L77" s="16"/>
      <c r="M77" s="16"/>
      <c r="N77" t="s" s="34">
        <v>7179</v>
      </c>
      <c r="O77" t="s" s="34">
        <v>7180</v>
      </c>
      <c r="P77" t="s" s="34">
        <v>7181</v>
      </c>
      <c r="Q77" s="55"/>
    </row>
    <row r="78" ht="38" customHeight="1">
      <c r="A78" t="s" s="20">
        <f>"A "&amp;B78</f>
        <v>7182</v>
      </c>
      <c r="B78" t="s" s="87">
        <v>7183</v>
      </c>
      <c r="C78" t="s" s="30">
        <v>6594</v>
      </c>
      <c r="D78" t="s" s="31">
        <v>5460</v>
      </c>
      <c r="E78" t="s" s="30">
        <v>7184</v>
      </c>
      <c r="F78" t="s" s="31">
        <v>5476</v>
      </c>
      <c r="G78" t="s" s="30">
        <v>7185</v>
      </c>
      <c r="H78" t="s" s="30">
        <v>7177</v>
      </c>
      <c r="I78" s="30"/>
      <c r="J78" s="30"/>
      <c r="K78" t="s" s="30">
        <v>7186</v>
      </c>
      <c r="L78" s="32"/>
      <c r="M78" s="32"/>
      <c r="N78" t="s" s="30">
        <v>7187</v>
      </c>
      <c r="O78" t="s" s="30">
        <v>7188</v>
      </c>
      <c r="P78" t="s" s="30">
        <v>7189</v>
      </c>
      <c r="Q78" s="39"/>
    </row>
    <row r="79" ht="38" customHeight="1">
      <c r="A79" t="s" s="20">
        <f>"A "&amp;B79</f>
        <v>7190</v>
      </c>
      <c r="B79" t="s" s="88">
        <v>7191</v>
      </c>
      <c r="C79" t="s" s="34">
        <v>6914</v>
      </c>
      <c r="D79" t="s" s="35">
        <v>7192</v>
      </c>
      <c r="E79" t="s" s="34">
        <v>7193</v>
      </c>
      <c r="F79" t="s" s="35">
        <v>7143</v>
      </c>
      <c r="G79" t="s" s="34">
        <v>7194</v>
      </c>
      <c r="H79" t="s" s="34">
        <v>7145</v>
      </c>
      <c r="I79" t="s" s="34">
        <v>7195</v>
      </c>
      <c r="J79" t="s" s="34">
        <v>7147</v>
      </c>
      <c r="K79" s="16"/>
      <c r="L79" s="16"/>
      <c r="M79" s="16"/>
      <c r="N79" t="s" s="34">
        <v>7148</v>
      </c>
      <c r="O79" t="s" s="34">
        <v>7149</v>
      </c>
      <c r="P79" t="s" s="34">
        <v>7196</v>
      </c>
      <c r="Q79" s="55"/>
    </row>
    <row r="80" ht="58" customHeight="1">
      <c r="A80" t="s" s="20">
        <f>"A "&amp;B80</f>
        <v>7197</v>
      </c>
      <c r="B80" t="s" s="87">
        <v>7198</v>
      </c>
      <c r="C80" t="s" s="30">
        <v>6914</v>
      </c>
      <c r="D80" t="s" s="31">
        <v>5491</v>
      </c>
      <c r="E80" t="s" s="30">
        <v>7199</v>
      </c>
      <c r="F80" t="s" s="31">
        <v>5552</v>
      </c>
      <c r="G80" t="s" s="30">
        <v>7200</v>
      </c>
      <c r="H80" t="s" s="30">
        <v>7201</v>
      </c>
      <c r="I80" t="s" s="30">
        <v>7202</v>
      </c>
      <c r="J80" t="s" s="30">
        <v>7147</v>
      </c>
      <c r="K80" s="32"/>
      <c r="L80" s="32"/>
      <c r="M80" s="32"/>
      <c r="N80" t="s" s="30">
        <v>7203</v>
      </c>
      <c r="O80" t="s" s="30">
        <v>7204</v>
      </c>
      <c r="P80" t="s" s="30">
        <v>7205</v>
      </c>
      <c r="Q80" s="39"/>
    </row>
    <row r="81" ht="38" customHeight="1">
      <c r="A81" t="s" s="20">
        <f>"A "&amp;B81</f>
        <v>7206</v>
      </c>
      <c r="B81" t="s" s="88">
        <v>7207</v>
      </c>
      <c r="C81" t="s" s="34">
        <v>6914</v>
      </c>
      <c r="D81" t="s" s="35">
        <v>7208</v>
      </c>
      <c r="E81" t="s" s="34">
        <v>7209</v>
      </c>
      <c r="F81" t="s" s="35">
        <v>7143</v>
      </c>
      <c r="G81" t="s" s="34">
        <v>7210</v>
      </c>
      <c r="H81" t="s" s="34">
        <v>7145</v>
      </c>
      <c r="I81" t="s" s="34">
        <v>7211</v>
      </c>
      <c r="J81" t="s" s="34">
        <v>7147</v>
      </c>
      <c r="K81" s="16"/>
      <c r="L81" s="16"/>
      <c r="M81" s="16"/>
      <c r="N81" t="s" s="34">
        <v>7148</v>
      </c>
      <c r="O81" t="s" s="34">
        <v>7149</v>
      </c>
      <c r="P81" t="s" s="34">
        <v>7196</v>
      </c>
      <c r="Q81" s="55"/>
    </row>
    <row r="82" ht="58" customHeight="1">
      <c r="A82" t="s" s="20">
        <f>"A "&amp;B82</f>
        <v>7212</v>
      </c>
      <c r="B82" t="s" s="87">
        <v>7213</v>
      </c>
      <c r="C82" t="s" s="30">
        <v>6914</v>
      </c>
      <c r="D82" t="s" s="31">
        <v>5522</v>
      </c>
      <c r="E82" t="s" s="30">
        <v>7214</v>
      </c>
      <c r="F82" t="s" s="31">
        <v>7215</v>
      </c>
      <c r="G82" t="s" s="30">
        <v>7216</v>
      </c>
      <c r="H82" t="s" s="30">
        <v>7201</v>
      </c>
      <c r="I82" s="30"/>
      <c r="J82" s="30"/>
      <c r="K82" s="32"/>
      <c r="L82" s="32"/>
      <c r="M82" s="32"/>
      <c r="N82" t="s" s="30">
        <v>7148</v>
      </c>
      <c r="O82" t="s" s="30">
        <v>7149</v>
      </c>
      <c r="P82" t="s" s="30">
        <v>7217</v>
      </c>
      <c r="Q82" s="39"/>
    </row>
    <row r="83" ht="148" customHeight="1">
      <c r="A83" t="s" s="20">
        <f>"A "&amp;B83</f>
        <v>7218</v>
      </c>
      <c r="B83" t="s" s="88">
        <v>7219</v>
      </c>
      <c r="C83" t="s" s="34">
        <v>6594</v>
      </c>
      <c r="D83" t="s" s="35">
        <v>7220</v>
      </c>
      <c r="E83" t="s" s="34">
        <v>7221</v>
      </c>
      <c r="F83" t="s" s="35">
        <v>5552</v>
      </c>
      <c r="G83" t="s" s="34">
        <v>7222</v>
      </c>
      <c r="H83" t="s" s="34">
        <v>7223</v>
      </c>
      <c r="I83" s="34"/>
      <c r="J83" s="34"/>
      <c r="K83" t="s" s="34">
        <v>7224</v>
      </c>
      <c r="L83" s="16"/>
      <c r="M83" s="16"/>
      <c r="N83" t="s" s="34">
        <v>7225</v>
      </c>
      <c r="O83" t="s" s="34">
        <v>7226</v>
      </c>
      <c r="P83" t="s" s="34">
        <v>7227</v>
      </c>
      <c r="Q83" s="55"/>
    </row>
    <row r="84" ht="38" customHeight="1">
      <c r="A84" t="s" s="20">
        <f>"A "&amp;B84</f>
        <v>7228</v>
      </c>
      <c r="B84" t="s" s="87">
        <v>7229</v>
      </c>
      <c r="C84" t="s" s="30">
        <v>6914</v>
      </c>
      <c r="D84" t="s" s="31">
        <v>7230</v>
      </c>
      <c r="E84" t="s" s="30">
        <v>7231</v>
      </c>
      <c r="F84" t="s" s="31">
        <v>7143</v>
      </c>
      <c r="G84" t="s" s="30">
        <v>7232</v>
      </c>
      <c r="H84" t="s" s="30">
        <v>7145</v>
      </c>
      <c r="I84" t="s" s="30">
        <v>7233</v>
      </c>
      <c r="J84" t="s" s="30">
        <v>7147</v>
      </c>
      <c r="K84" s="32"/>
      <c r="L84" s="32"/>
      <c r="M84" s="32"/>
      <c r="N84" t="s" s="30">
        <v>7148</v>
      </c>
      <c r="O84" t="s" s="30">
        <v>7149</v>
      </c>
      <c r="P84" t="s" s="30">
        <v>7196</v>
      </c>
      <c r="Q84" s="39"/>
    </row>
    <row r="85" ht="208" customHeight="1">
      <c r="A85" t="s" s="20">
        <f>"A "&amp;B85</f>
        <v>7234</v>
      </c>
      <c r="B85" t="s" s="88">
        <v>7235</v>
      </c>
      <c r="C85" t="s" s="34">
        <v>6594</v>
      </c>
      <c r="D85" t="s" s="35">
        <v>5622</v>
      </c>
      <c r="E85" t="s" s="34">
        <v>7236</v>
      </c>
      <c r="F85" t="s" s="35">
        <v>7143</v>
      </c>
      <c r="G85" t="s" s="34">
        <v>7237</v>
      </c>
      <c r="H85" t="s" s="34">
        <v>7223</v>
      </c>
      <c r="I85" s="34"/>
      <c r="J85" s="34"/>
      <c r="K85" t="s" s="34">
        <v>7238</v>
      </c>
      <c r="L85" s="16"/>
      <c r="M85" s="16"/>
      <c r="N85" t="s" s="34">
        <v>7148</v>
      </c>
      <c r="O85" t="s" s="34">
        <v>7239</v>
      </c>
      <c r="P85" t="s" s="34">
        <v>7240</v>
      </c>
      <c r="Q85" s="55"/>
    </row>
    <row r="86" ht="58" customHeight="1">
      <c r="A86" t="s" s="20">
        <f>"A "&amp;B86</f>
        <v>7241</v>
      </c>
      <c r="B86" t="s" s="87">
        <v>7242</v>
      </c>
      <c r="C86" t="s" s="30">
        <v>6914</v>
      </c>
      <c r="D86" t="s" s="31">
        <v>7243</v>
      </c>
      <c r="E86" t="s" s="30">
        <v>7244</v>
      </c>
      <c r="F86" t="s" s="31">
        <v>7245</v>
      </c>
      <c r="G86" t="s" s="30">
        <v>7246</v>
      </c>
      <c r="H86" t="s" s="30">
        <v>7201</v>
      </c>
      <c r="I86" t="s" s="30">
        <v>7247</v>
      </c>
      <c r="J86" t="s" s="30">
        <v>7248</v>
      </c>
      <c r="K86" s="32"/>
      <c r="L86" s="32"/>
      <c r="M86" s="32"/>
      <c r="N86" t="s" s="30">
        <v>7249</v>
      </c>
      <c r="O86" t="s" s="30">
        <v>7250</v>
      </c>
      <c r="P86" t="s" s="30">
        <v>7251</v>
      </c>
      <c r="Q86" s="39"/>
    </row>
    <row r="87" ht="38" customHeight="1">
      <c r="A87" t="s" s="20">
        <f>"A "&amp;B87</f>
        <v>7252</v>
      </c>
      <c r="B87" t="s" s="88">
        <v>7253</v>
      </c>
      <c r="C87" t="s" s="34">
        <v>7254</v>
      </c>
      <c r="D87" t="s" s="35">
        <v>7255</v>
      </c>
      <c r="E87" s="34"/>
      <c r="F87" s="35"/>
      <c r="G87" t="s" s="34">
        <v>301</v>
      </c>
      <c r="H87" t="s" s="34">
        <v>7256</v>
      </c>
      <c r="I87" s="34"/>
      <c r="J87" s="34"/>
      <c r="K87" s="34"/>
      <c r="L87" t="s" s="34">
        <v>6757</v>
      </c>
      <c r="M87" t="s" s="34">
        <v>4590</v>
      </c>
      <c r="N87" t="s" s="34">
        <v>7257</v>
      </c>
      <c r="O87" t="s" s="34">
        <v>7258</v>
      </c>
      <c r="P87" t="s" s="34">
        <v>7259</v>
      </c>
      <c r="Q87" s="55"/>
    </row>
    <row r="88" ht="58" customHeight="1">
      <c r="A88" t="s" s="20">
        <f>"A "&amp;B88</f>
        <v>7260</v>
      </c>
      <c r="B88" t="s" s="87">
        <v>7261</v>
      </c>
      <c r="C88" t="s" s="30">
        <v>6914</v>
      </c>
      <c r="D88" t="s" s="31">
        <v>7262</v>
      </c>
      <c r="E88" t="s" s="30">
        <v>7263</v>
      </c>
      <c r="F88" t="s" s="31">
        <v>7245</v>
      </c>
      <c r="G88" t="s" s="30">
        <v>7264</v>
      </c>
      <c r="H88" t="s" s="30">
        <v>7265</v>
      </c>
      <c r="I88" s="30"/>
      <c r="J88" s="30"/>
      <c r="K88" s="32"/>
      <c r="L88" s="32"/>
      <c r="M88" s="32"/>
      <c r="N88" t="s" s="30">
        <v>7249</v>
      </c>
      <c r="O88" t="s" s="30">
        <v>7266</v>
      </c>
      <c r="P88" t="s" s="30">
        <v>7267</v>
      </c>
      <c r="Q88" s="39"/>
    </row>
    <row r="89" ht="18" customHeight="1">
      <c r="A89" t="s" s="20">
        <f>"A "&amp;B89</f>
        <v>7268</v>
      </c>
      <c r="B89" t="s" s="88">
        <v>7269</v>
      </c>
      <c r="C89" t="s" s="34">
        <v>7254</v>
      </c>
      <c r="D89" t="s" s="35">
        <v>7270</v>
      </c>
      <c r="E89" s="35"/>
      <c r="F89" s="35"/>
      <c r="G89" t="s" s="34">
        <v>7271</v>
      </c>
      <c r="H89" t="s" s="34">
        <v>301</v>
      </c>
      <c r="I89" s="34"/>
      <c r="J89" s="34"/>
      <c r="K89" s="34"/>
      <c r="L89" t="s" s="34">
        <v>301</v>
      </c>
      <c r="M89" t="s" s="34">
        <v>7272</v>
      </c>
      <c r="N89" t="s" s="34">
        <v>7273</v>
      </c>
      <c r="O89" t="s" s="34">
        <v>7274</v>
      </c>
      <c r="P89" t="s" s="34">
        <v>7275</v>
      </c>
      <c r="Q89" s="55"/>
    </row>
    <row r="90" ht="28" customHeight="1">
      <c r="A90" t="s" s="20">
        <f>"A "&amp;B90</f>
        <v>7276</v>
      </c>
      <c r="B90" t="s" s="87">
        <v>7277</v>
      </c>
      <c r="C90" t="s" s="30">
        <v>7254</v>
      </c>
      <c r="D90" t="s" s="31">
        <v>7278</v>
      </c>
      <c r="E90" s="31"/>
      <c r="F90" s="31"/>
      <c r="G90" t="s" s="30">
        <v>301</v>
      </c>
      <c r="H90" t="s" s="30">
        <v>7279</v>
      </c>
      <c r="I90" s="30"/>
      <c r="J90" s="30"/>
      <c r="K90" s="30"/>
      <c r="L90" t="s" s="30">
        <v>301</v>
      </c>
      <c r="M90" t="s" s="30">
        <v>4590</v>
      </c>
      <c r="N90" t="s" s="30">
        <v>7280</v>
      </c>
      <c r="O90" t="s" s="30">
        <v>7281</v>
      </c>
      <c r="P90" t="s" s="30">
        <v>7282</v>
      </c>
      <c r="Q90" s="39"/>
    </row>
    <row r="91" ht="68" customHeight="1">
      <c r="A91" t="s" s="20">
        <f>"A "&amp;B91</f>
        <v>7283</v>
      </c>
      <c r="B91" t="s" s="88">
        <v>7071</v>
      </c>
      <c r="C91" t="s" s="34">
        <v>6914</v>
      </c>
      <c r="D91" t="s" s="35">
        <v>7284</v>
      </c>
      <c r="E91" t="s" s="34">
        <v>7285</v>
      </c>
      <c r="F91" t="s" s="35">
        <v>7286</v>
      </c>
      <c r="G91" t="s" s="34">
        <v>7287</v>
      </c>
      <c r="H91" t="s" s="34">
        <v>7288</v>
      </c>
      <c r="I91" t="s" s="34">
        <v>7289</v>
      </c>
      <c r="J91" t="s" s="34">
        <v>7290</v>
      </c>
      <c r="K91" s="16"/>
      <c r="L91" s="16"/>
      <c r="M91" s="16"/>
      <c r="N91" t="s" s="34">
        <v>7291</v>
      </c>
      <c r="O91" t="s" s="34">
        <v>7292</v>
      </c>
      <c r="P91" t="s" s="34">
        <v>7293</v>
      </c>
      <c r="Q91" s="55"/>
    </row>
    <row r="92" ht="38" customHeight="1">
      <c r="A92" t="s" s="20">
        <f>"A "&amp;B92</f>
        <v>7294</v>
      </c>
      <c r="B92" t="s" s="87">
        <v>7295</v>
      </c>
      <c r="C92" t="s" s="30">
        <v>6594</v>
      </c>
      <c r="D92" t="s" s="31">
        <v>7296</v>
      </c>
      <c r="E92" t="s" s="30">
        <v>7297</v>
      </c>
      <c r="F92" t="s" s="31">
        <v>7298</v>
      </c>
      <c r="G92" t="s" s="30">
        <v>7299</v>
      </c>
      <c r="H92" t="s" s="30">
        <v>7223</v>
      </c>
      <c r="I92" s="30"/>
      <c r="J92" s="30"/>
      <c r="K92" s="30"/>
      <c r="L92" s="32"/>
      <c r="M92" s="32"/>
      <c r="N92" t="s" s="30">
        <v>7300</v>
      </c>
      <c r="O92" t="s" s="30">
        <v>6017</v>
      </c>
      <c r="P92" t="s" s="30">
        <v>7301</v>
      </c>
      <c r="Q92" s="39"/>
    </row>
    <row r="93" ht="48" customHeight="1">
      <c r="A93" t="s" s="20">
        <f>"A "&amp;B93</f>
        <v>7302</v>
      </c>
      <c r="B93" t="s" s="88">
        <v>7303</v>
      </c>
      <c r="C93" t="s" s="34">
        <v>7304</v>
      </c>
      <c r="D93" t="s" s="35">
        <v>7305</v>
      </c>
      <c r="E93" t="s" s="34">
        <v>7306</v>
      </c>
      <c r="F93" t="s" s="35">
        <v>7307</v>
      </c>
      <c r="G93" t="s" s="34">
        <v>7308</v>
      </c>
      <c r="H93" t="s" s="34">
        <v>7309</v>
      </c>
      <c r="I93" s="34"/>
      <c r="J93" s="34"/>
      <c r="K93" s="16"/>
      <c r="L93" s="16"/>
      <c r="M93" s="16"/>
      <c r="N93" t="s" s="34">
        <v>7310</v>
      </c>
      <c r="O93" t="s" s="34">
        <v>7311</v>
      </c>
      <c r="P93" t="s" s="34">
        <v>7312</v>
      </c>
      <c r="Q93" s="55"/>
    </row>
    <row r="94" ht="68" customHeight="1">
      <c r="A94" t="s" s="20">
        <f>"A "&amp;B94</f>
        <v>7313</v>
      </c>
      <c r="B94" t="s" s="87">
        <v>7314</v>
      </c>
      <c r="C94" t="s" s="30">
        <v>7254</v>
      </c>
      <c r="D94" t="s" s="31">
        <v>7315</v>
      </c>
      <c r="E94" s="31"/>
      <c r="F94" s="31"/>
      <c r="G94" t="s" s="30">
        <v>7316</v>
      </c>
      <c r="H94" t="s" s="30">
        <v>7317</v>
      </c>
      <c r="I94" s="30"/>
      <c r="J94" s="30"/>
      <c r="K94" s="30"/>
      <c r="L94" t="s" s="30">
        <v>6635</v>
      </c>
      <c r="M94" t="s" s="30">
        <v>301</v>
      </c>
      <c r="N94" t="s" s="30">
        <v>7318</v>
      </c>
      <c r="O94" t="s" s="30">
        <v>7319</v>
      </c>
      <c r="P94" t="s" s="30">
        <v>7320</v>
      </c>
      <c r="Q94" s="39"/>
    </row>
    <row r="95" ht="48" customHeight="1">
      <c r="A95" t="s" s="20">
        <f>"A "&amp;B95</f>
        <v>7321</v>
      </c>
      <c r="B95" t="s" s="88">
        <v>7322</v>
      </c>
      <c r="C95" t="s" s="34">
        <v>7254</v>
      </c>
      <c r="D95" t="s" s="35">
        <v>7323</v>
      </c>
      <c r="E95" s="35"/>
      <c r="F95" s="35"/>
      <c r="G95" t="s" s="34">
        <v>7324</v>
      </c>
      <c r="H95" t="s" s="34">
        <v>7325</v>
      </c>
      <c r="I95" s="34"/>
      <c r="J95" s="34"/>
      <c r="K95" s="34"/>
      <c r="L95" t="s" s="34">
        <v>6635</v>
      </c>
      <c r="M95" t="s" s="34">
        <v>301</v>
      </c>
      <c r="N95" t="s" s="34">
        <v>7326</v>
      </c>
      <c r="O95" t="s" s="34">
        <v>7327</v>
      </c>
      <c r="P95" t="s" s="34">
        <v>301</v>
      </c>
      <c r="Q95" s="55"/>
    </row>
    <row r="96" ht="28" customHeight="1">
      <c r="A96" t="s" s="20">
        <f>"A "&amp;B96</f>
        <v>7328</v>
      </c>
      <c r="B96" t="s" s="87">
        <v>7329</v>
      </c>
      <c r="C96" t="s" s="30">
        <v>7304</v>
      </c>
      <c r="D96" t="s" s="31">
        <v>6228</v>
      </c>
      <c r="E96" t="s" s="30">
        <v>7330</v>
      </c>
      <c r="F96" t="s" s="31">
        <v>6228</v>
      </c>
      <c r="G96" t="s" s="30">
        <v>7331</v>
      </c>
      <c r="H96" t="s" s="30">
        <v>7332</v>
      </c>
      <c r="I96" s="30"/>
      <c r="J96" s="30"/>
      <c r="K96" s="32"/>
      <c r="L96" s="32"/>
      <c r="M96" s="32"/>
      <c r="N96" t="s" s="30">
        <v>7333</v>
      </c>
      <c r="O96" t="s" s="30">
        <v>7334</v>
      </c>
      <c r="P96" t="s" s="30">
        <v>7335</v>
      </c>
      <c r="Q96" s="39"/>
    </row>
    <row r="97" ht="18" customHeight="1">
      <c r="A97" s="38"/>
      <c r="B97" s="88"/>
      <c r="C97" s="16"/>
      <c r="D97" s="35"/>
      <c r="E97" s="34"/>
      <c r="F97" s="35"/>
      <c r="G97" s="34"/>
      <c r="H97" s="34"/>
      <c r="I97" s="34"/>
      <c r="J97" s="34"/>
      <c r="K97" s="16"/>
      <c r="L97" s="16"/>
      <c r="M97" s="16"/>
      <c r="N97" s="16"/>
      <c r="O97" s="16"/>
      <c r="P97" s="16"/>
      <c r="Q97" s="55"/>
    </row>
    <row r="98" ht="18" customHeight="1">
      <c r="A98" s="38"/>
      <c r="B98" s="87"/>
      <c r="C98" s="32"/>
      <c r="D98" s="31"/>
      <c r="E98" s="30"/>
      <c r="F98" s="31"/>
      <c r="G98" s="30"/>
      <c r="H98" s="30"/>
      <c r="I98" s="30"/>
      <c r="J98" s="30"/>
      <c r="K98" s="32"/>
      <c r="L98" s="32"/>
      <c r="M98" s="32"/>
      <c r="N98" s="32"/>
      <c r="O98" s="32"/>
      <c r="P98" s="32"/>
      <c r="Q98" s="39"/>
    </row>
    <row r="99" ht="18.15" customHeight="1">
      <c r="A99" s="38"/>
      <c r="B99" s="89"/>
      <c r="C99" s="41"/>
      <c r="D99" s="42"/>
      <c r="E99" s="90"/>
      <c r="F99" s="42"/>
      <c r="G99" s="90"/>
      <c r="H99" s="90"/>
      <c r="I99" s="90"/>
      <c r="J99" s="90"/>
      <c r="K99" s="41"/>
      <c r="L99" s="41"/>
      <c r="M99" s="41"/>
      <c r="N99" s="41"/>
      <c r="O99" s="41"/>
      <c r="P99" s="41"/>
      <c r="Q99" s="43"/>
    </row>
    <row r="100" ht="20.7" customHeight="1">
      <c r="A100" t="s" s="44">
        <v>421</v>
      </c>
      <c r="B100" s="44"/>
      <c r="C100" s="44"/>
      <c r="D100" s="44"/>
      <c r="E100" s="44"/>
      <c r="F100" s="44"/>
      <c r="G100" s="44"/>
      <c r="H100" s="44"/>
      <c r="I100" s="44"/>
      <c r="J100" s="44"/>
      <c r="K100" s="44"/>
      <c r="L100" s="44"/>
      <c r="M100" s="44"/>
      <c r="N100" s="44"/>
      <c r="O100" s="44"/>
      <c r="P100" s="44"/>
      <c r="Q100" s="44"/>
    </row>
  </sheetData>
  <mergeCells count="2">
    <mergeCell ref="A1:Q1"/>
    <mergeCell ref="A100:Q100"/>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2:BF304"/>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48" width="16.3516" style="91" customWidth="1"/>
    <col min="49" max="49" width="22.4141" style="91" customWidth="1"/>
    <col min="50" max="50" width="27.875" style="91" customWidth="1"/>
    <col min="51" max="56" width="16.3516" style="91" customWidth="1"/>
    <col min="57" max="57" width="34.0703" style="91" customWidth="1"/>
    <col min="58" max="58" width="16.3516" style="91" customWidth="1"/>
    <col min="59" max="16384" width="16.3516" style="91" customWidth="1"/>
  </cols>
  <sheetData>
    <row r="1" ht="25.65" customHeight="1">
      <c r="A1" t="s" s="19">
        <v>7337</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row>
    <row r="2" ht="18" customHeight="1">
      <c r="A2" t="s" s="20">
        <v>9</v>
      </c>
      <c r="B2" t="s" s="20">
        <v>10</v>
      </c>
      <c r="C2" t="s" s="20">
        <v>7339</v>
      </c>
      <c r="D2" t="s" s="21">
        <v>7340</v>
      </c>
      <c r="E2" t="s" s="22">
        <v>7341</v>
      </c>
      <c r="F2" t="s" s="22">
        <v>18</v>
      </c>
      <c r="G2" t="s" s="22">
        <v>7342</v>
      </c>
      <c r="H2" t="s" s="22">
        <v>7341</v>
      </c>
      <c r="I2" t="s" s="23">
        <v>18</v>
      </c>
      <c r="J2" t="s" s="20">
        <v>7343</v>
      </c>
      <c r="K2" t="s" s="20">
        <v>7341</v>
      </c>
      <c r="L2" t="s" s="20">
        <v>18</v>
      </c>
      <c r="M2" t="s" s="20">
        <v>7344</v>
      </c>
      <c r="N2" t="s" s="20">
        <v>7341</v>
      </c>
      <c r="O2" t="s" s="20">
        <v>18</v>
      </c>
      <c r="P2" t="s" s="20">
        <v>7345</v>
      </c>
      <c r="Q2" t="s" s="20">
        <v>7346</v>
      </c>
      <c r="R2" t="s" s="20">
        <v>7347</v>
      </c>
      <c r="S2" t="s" s="20">
        <v>18</v>
      </c>
      <c r="T2" t="s" s="20">
        <v>7348</v>
      </c>
      <c r="U2" t="s" s="20">
        <v>7349</v>
      </c>
      <c r="V2" t="s" s="20">
        <v>7350</v>
      </c>
      <c r="W2" t="s" s="20">
        <v>18</v>
      </c>
      <c r="X2" t="s" s="20">
        <v>7351</v>
      </c>
      <c r="Y2" t="s" s="20">
        <v>7352</v>
      </c>
      <c r="Z2" t="s" s="20">
        <v>7353</v>
      </c>
      <c r="AA2" t="s" s="20">
        <v>18</v>
      </c>
      <c r="AB2" t="s" s="20">
        <v>7354</v>
      </c>
      <c r="AC2" t="s" s="20">
        <v>7355</v>
      </c>
      <c r="AD2" t="s" s="20">
        <v>7356</v>
      </c>
      <c r="AE2" t="s" s="20">
        <v>18</v>
      </c>
      <c r="AF2" t="s" s="20">
        <v>7357</v>
      </c>
      <c r="AG2" t="s" s="20">
        <v>7358</v>
      </c>
      <c r="AH2" t="s" s="20">
        <v>7359</v>
      </c>
      <c r="AI2" t="s" s="20">
        <v>18</v>
      </c>
      <c r="AJ2" t="s" s="20">
        <v>7360</v>
      </c>
      <c r="AK2" t="s" s="20">
        <v>7361</v>
      </c>
      <c r="AL2" t="s" s="20">
        <v>7362</v>
      </c>
      <c r="AM2" t="s" s="20">
        <v>18</v>
      </c>
      <c r="AN2" t="s" s="20">
        <v>7363</v>
      </c>
      <c r="AO2" t="s" s="20">
        <v>7364</v>
      </c>
      <c r="AP2" t="s" s="20">
        <v>7365</v>
      </c>
      <c r="AQ2" t="s" s="20">
        <v>18</v>
      </c>
      <c r="AR2" t="s" s="20">
        <v>7366</v>
      </c>
      <c r="AS2" t="s" s="20">
        <v>7367</v>
      </c>
      <c r="AT2" t="s" s="20">
        <v>7368</v>
      </c>
      <c r="AU2" t="s" s="20">
        <v>7369</v>
      </c>
      <c r="AV2" t="s" s="20">
        <v>7363</v>
      </c>
      <c r="AW2" t="s" s="20">
        <v>18</v>
      </c>
      <c r="AX2" t="s" s="20">
        <v>20</v>
      </c>
      <c r="AY2" t="s" s="20">
        <v>7366</v>
      </c>
      <c r="AZ2" t="s" s="20">
        <v>7367</v>
      </c>
      <c r="BA2" t="s" s="20">
        <v>7368</v>
      </c>
      <c r="BB2" t="s" s="20">
        <v>7369</v>
      </c>
      <c r="BC2" t="s" s="20">
        <v>7363</v>
      </c>
      <c r="BD2" t="s" s="20">
        <v>18</v>
      </c>
      <c r="BE2" t="s" s="20">
        <v>20</v>
      </c>
      <c r="BF2" s="38"/>
    </row>
    <row r="3" ht="18" customHeight="1">
      <c r="A3" t="s" s="64">
        <f>"T "&amp;B3</f>
        <v>7370</v>
      </c>
      <c r="B3" s="92">
        <v>0</v>
      </c>
      <c r="C3" s="92">
        <v>1670</v>
      </c>
      <c r="D3" s="93"/>
      <c r="E3" s="94"/>
      <c r="F3" s="13"/>
      <c r="G3" s="95"/>
      <c r="H3" s="94"/>
      <c r="I3" s="13"/>
      <c r="J3" s="95"/>
      <c r="K3" s="94"/>
      <c r="L3" s="13"/>
      <c r="M3" s="95"/>
      <c r="N3" s="94"/>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27"/>
    </row>
    <row r="4" ht="18" customHeight="1">
      <c r="A4" t="s" s="67">
        <f>"T "&amp;B4</f>
        <v>7371</v>
      </c>
      <c r="B4" s="96">
        <v>1</v>
      </c>
      <c r="C4" s="96">
        <v>1671</v>
      </c>
      <c r="D4" s="97">
        <v>460</v>
      </c>
      <c r="E4" s="98">
        <v>2</v>
      </c>
      <c r="F4" t="s" s="30">
        <v>7372</v>
      </c>
      <c r="G4" s="99"/>
      <c r="H4" s="98"/>
      <c r="I4" s="32"/>
      <c r="J4" s="99"/>
      <c r="K4" s="98"/>
      <c r="L4" s="32"/>
      <c r="M4" s="99"/>
      <c r="N4" s="98"/>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9"/>
    </row>
    <row r="5" ht="18" customHeight="1">
      <c r="A5" t="s" s="67">
        <f>"T "&amp;B5</f>
        <v>7373</v>
      </c>
      <c r="B5" s="100">
        <v>2</v>
      </c>
      <c r="C5" s="100">
        <v>1672</v>
      </c>
      <c r="D5" s="101">
        <v>920</v>
      </c>
      <c r="E5" s="102">
        <v>4</v>
      </c>
      <c r="F5" t="s" s="34">
        <v>7372</v>
      </c>
      <c r="G5" s="103"/>
      <c r="H5" s="102"/>
      <c r="I5" s="16"/>
      <c r="J5" s="103"/>
      <c r="K5" s="102"/>
      <c r="L5" s="16"/>
      <c r="M5" s="103"/>
      <c r="N5" s="102"/>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55"/>
    </row>
    <row r="6" ht="18" customHeight="1">
      <c r="A6" t="s" s="67">
        <f>"T "&amp;B6</f>
        <v>7374</v>
      </c>
      <c r="B6" s="96">
        <v>3</v>
      </c>
      <c r="C6" s="96">
        <v>1673</v>
      </c>
      <c r="D6" s="97">
        <v>920</v>
      </c>
      <c r="E6" s="98">
        <v>4</v>
      </c>
      <c r="F6" t="s" s="30">
        <v>7372</v>
      </c>
      <c r="G6" s="99"/>
      <c r="H6" s="98"/>
      <c r="I6" s="32"/>
      <c r="J6" s="99"/>
      <c r="K6" s="98"/>
      <c r="L6" s="32"/>
      <c r="M6" s="99"/>
      <c r="N6" s="98"/>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9"/>
    </row>
    <row r="7" ht="18" customHeight="1">
      <c r="A7" t="s" s="67">
        <f>"T "&amp;B7</f>
        <v>7375</v>
      </c>
      <c r="B7" s="100">
        <v>4</v>
      </c>
      <c r="C7" s="100">
        <v>1674</v>
      </c>
      <c r="D7" s="101">
        <v>920</v>
      </c>
      <c r="E7" s="102">
        <v>4</v>
      </c>
      <c r="F7" t="s" s="34">
        <v>7372</v>
      </c>
      <c r="G7" s="103"/>
      <c r="H7" s="102"/>
      <c r="I7" s="16"/>
      <c r="J7" s="103"/>
      <c r="K7" s="102"/>
      <c r="L7" s="16"/>
      <c r="M7" s="103"/>
      <c r="N7" s="102"/>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55"/>
    </row>
    <row r="8" ht="18" customHeight="1">
      <c r="A8" t="s" s="67">
        <f>"T "&amp;B8</f>
        <v>7376</v>
      </c>
      <c r="B8" s="96">
        <v>5</v>
      </c>
      <c r="C8" s="96">
        <v>1675</v>
      </c>
      <c r="D8" s="97">
        <v>430</v>
      </c>
      <c r="E8" s="98">
        <v>4</v>
      </c>
      <c r="F8" t="s" s="30">
        <v>7372</v>
      </c>
      <c r="G8" s="99"/>
      <c r="H8" s="98"/>
      <c r="I8" s="32"/>
      <c r="J8" s="99"/>
      <c r="K8" s="98"/>
      <c r="L8" s="32"/>
      <c r="M8" s="99"/>
      <c r="N8" s="98"/>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9"/>
    </row>
    <row r="9" ht="18" customHeight="1">
      <c r="A9" t="s" s="67">
        <f>"T "&amp;B9</f>
        <v>7377</v>
      </c>
      <c r="B9" s="100">
        <v>6</v>
      </c>
      <c r="C9" s="100">
        <v>1676</v>
      </c>
      <c r="D9" s="101">
        <v>430</v>
      </c>
      <c r="E9" s="102">
        <v>4</v>
      </c>
      <c r="F9" t="s" s="34">
        <v>7372</v>
      </c>
      <c r="G9" s="103"/>
      <c r="H9" s="102"/>
      <c r="I9" s="16"/>
      <c r="J9" s="103"/>
      <c r="K9" s="102"/>
      <c r="L9" s="16"/>
      <c r="M9" s="103"/>
      <c r="N9" s="102"/>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55"/>
    </row>
    <row r="10" ht="18" customHeight="1">
      <c r="A10" t="s" s="67">
        <f>"T "&amp;B10</f>
        <v>7378</v>
      </c>
      <c r="B10" s="96">
        <v>7</v>
      </c>
      <c r="C10" s="96">
        <v>1677</v>
      </c>
      <c r="D10" s="97">
        <v>430</v>
      </c>
      <c r="E10" s="98">
        <v>4</v>
      </c>
      <c r="F10" t="s" s="30">
        <v>7372</v>
      </c>
      <c r="G10" s="99"/>
      <c r="H10" s="98"/>
      <c r="I10" s="32"/>
      <c r="J10" s="99"/>
      <c r="K10" s="98"/>
      <c r="L10" s="32"/>
      <c r="M10" s="99"/>
      <c r="N10" s="98"/>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9"/>
    </row>
    <row r="11" ht="18" customHeight="1">
      <c r="A11" t="s" s="67">
        <f>"T "&amp;B11</f>
        <v>7379</v>
      </c>
      <c r="B11" s="100">
        <v>8</v>
      </c>
      <c r="C11" s="100">
        <v>1678</v>
      </c>
      <c r="D11" s="101">
        <v>554</v>
      </c>
      <c r="E11" s="102">
        <v>4</v>
      </c>
      <c r="F11" t="s" s="34">
        <v>7372</v>
      </c>
      <c r="G11" s="103"/>
      <c r="H11" s="102"/>
      <c r="I11" s="16"/>
      <c r="J11" s="103"/>
      <c r="K11" s="102"/>
      <c r="L11" s="16"/>
      <c r="M11" s="103"/>
      <c r="N11" s="102"/>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55"/>
    </row>
    <row r="12" ht="18" customHeight="1">
      <c r="A12" t="s" s="67">
        <f>"T "&amp;B12</f>
        <v>7380</v>
      </c>
      <c r="B12" s="96">
        <v>9</v>
      </c>
      <c r="C12" s="96">
        <v>1679</v>
      </c>
      <c r="D12" s="97"/>
      <c r="E12" s="98"/>
      <c r="F12" s="32"/>
      <c r="G12" s="99"/>
      <c r="H12" s="98"/>
      <c r="I12" s="30"/>
      <c r="J12" s="99"/>
      <c r="K12" s="98"/>
      <c r="L12" s="30"/>
      <c r="M12" s="99"/>
      <c r="N12" s="98"/>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3"/>
    </row>
    <row r="13" ht="18" customHeight="1">
      <c r="A13" t="s" s="67">
        <f>"T "&amp;B13</f>
        <v>7381</v>
      </c>
      <c r="B13" s="100">
        <v>10</v>
      </c>
      <c r="C13" s="100">
        <v>1680</v>
      </c>
      <c r="D13" s="101"/>
      <c r="E13" s="102"/>
      <c r="F13" s="16"/>
      <c r="G13" s="103"/>
      <c r="H13" s="102"/>
      <c r="I13" s="16"/>
      <c r="J13" s="103"/>
      <c r="K13" s="102"/>
      <c r="L13" s="34"/>
      <c r="M13" s="103"/>
      <c r="N13" s="102"/>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6"/>
    </row>
    <row r="14" ht="18" customHeight="1">
      <c r="A14" t="s" s="67">
        <f>"T "&amp;B14</f>
        <v>7382</v>
      </c>
      <c r="B14" s="96">
        <v>11</v>
      </c>
      <c r="C14" s="96">
        <v>1681</v>
      </c>
      <c r="D14" s="97"/>
      <c r="E14" s="98"/>
      <c r="F14" s="32"/>
      <c r="G14" s="99"/>
      <c r="H14" s="98"/>
      <c r="I14" s="32"/>
      <c r="J14" s="99"/>
      <c r="K14" s="98"/>
      <c r="L14" s="30"/>
      <c r="M14" s="99"/>
      <c r="N14" s="98"/>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3"/>
    </row>
    <row r="15" ht="18" customHeight="1">
      <c r="A15" t="s" s="67">
        <f>"T "&amp;B15</f>
        <v>7383</v>
      </c>
      <c r="B15" s="100">
        <v>12</v>
      </c>
      <c r="C15" s="100">
        <v>1682</v>
      </c>
      <c r="D15" s="101">
        <v>623</v>
      </c>
      <c r="E15" s="102">
        <v>4</v>
      </c>
      <c r="F15" t="s" s="34">
        <v>7384</v>
      </c>
      <c r="G15" s="103"/>
      <c r="H15" s="102"/>
      <c r="I15" s="16"/>
      <c r="J15" s="103"/>
      <c r="K15" s="102"/>
      <c r="L15" s="34"/>
      <c r="M15" s="103"/>
      <c r="N15" s="102"/>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6"/>
    </row>
    <row r="16" ht="18" customHeight="1">
      <c r="A16" t="s" s="67">
        <f>"T "&amp;B16</f>
        <v>7385</v>
      </c>
      <c r="B16" s="96">
        <v>13</v>
      </c>
      <c r="C16" s="96">
        <v>1683</v>
      </c>
      <c r="D16" s="97">
        <v>506</v>
      </c>
      <c r="E16" s="98">
        <v>4</v>
      </c>
      <c r="F16" t="s" s="30">
        <v>7384</v>
      </c>
      <c r="G16" s="99">
        <v>0</v>
      </c>
      <c r="H16" s="98">
        <v>1</v>
      </c>
      <c r="I16" t="s" s="30">
        <v>7386</v>
      </c>
      <c r="J16" s="99"/>
      <c r="K16" s="98"/>
      <c r="L16" s="30"/>
      <c r="M16" s="99"/>
      <c r="N16" s="98"/>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3"/>
    </row>
    <row r="17" ht="18" customHeight="1">
      <c r="A17" t="s" s="67">
        <f>"T "&amp;B17</f>
        <v>7387</v>
      </c>
      <c r="B17" s="100">
        <v>14</v>
      </c>
      <c r="C17" s="100">
        <v>1684</v>
      </c>
      <c r="D17" s="101"/>
      <c r="E17" s="102"/>
      <c r="F17" s="16"/>
      <c r="G17" s="103">
        <v>300</v>
      </c>
      <c r="H17" s="102">
        <v>1</v>
      </c>
      <c r="I17" t="s" s="34">
        <v>7386</v>
      </c>
      <c r="J17" s="103"/>
      <c r="K17" s="102"/>
      <c r="L17" s="34"/>
      <c r="M17" s="103"/>
      <c r="N17" s="102"/>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6"/>
    </row>
    <row r="18" ht="18" customHeight="1">
      <c r="A18" t="s" s="67">
        <f>"T "&amp;B18</f>
        <v>7388</v>
      </c>
      <c r="B18" s="96">
        <v>15</v>
      </c>
      <c r="C18" s="96">
        <v>1685</v>
      </c>
      <c r="D18" s="97"/>
      <c r="E18" s="98"/>
      <c r="F18" s="32"/>
      <c r="G18" s="99">
        <v>40</v>
      </c>
      <c r="H18" s="98">
        <v>1</v>
      </c>
      <c r="I18" t="s" s="30">
        <v>7386</v>
      </c>
      <c r="J18" s="99"/>
      <c r="K18" s="98"/>
      <c r="L18" s="30"/>
      <c r="M18" s="99"/>
      <c r="N18" s="98"/>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3"/>
    </row>
    <row r="19" ht="18" customHeight="1">
      <c r="A19" t="s" s="67">
        <f>"T "&amp;B19</f>
        <v>7389</v>
      </c>
      <c r="B19" s="100">
        <v>16</v>
      </c>
      <c r="C19" s="100">
        <v>1686</v>
      </c>
      <c r="D19" s="101">
        <v>651</v>
      </c>
      <c r="E19" s="102">
        <v>4</v>
      </c>
      <c r="F19" t="s" s="34">
        <v>7384</v>
      </c>
      <c r="G19" s="103">
        <v>221.5</v>
      </c>
      <c r="H19" s="102">
        <v>4</v>
      </c>
      <c r="I19" t="s" s="34">
        <v>7386</v>
      </c>
      <c r="J19" s="103"/>
      <c r="K19" s="102"/>
      <c r="L19" s="34"/>
      <c r="M19" s="103"/>
      <c r="N19" s="102"/>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6"/>
    </row>
    <row r="20" ht="18" customHeight="1">
      <c r="A20" t="s" s="67">
        <f>"T "&amp;B20</f>
        <v>7390</v>
      </c>
      <c r="B20" s="96">
        <v>17</v>
      </c>
      <c r="C20" s="96">
        <v>1687</v>
      </c>
      <c r="D20" s="97">
        <v>506</v>
      </c>
      <c r="E20" s="98">
        <v>4</v>
      </c>
      <c r="F20" t="s" s="30">
        <v>7384</v>
      </c>
      <c r="G20" s="99">
        <v>141</v>
      </c>
      <c r="H20" s="98">
        <v>4</v>
      </c>
      <c r="I20" t="s" s="30">
        <v>7386</v>
      </c>
      <c r="J20" s="99"/>
      <c r="K20" s="98"/>
      <c r="L20" s="30"/>
      <c r="M20" s="99"/>
      <c r="N20" s="98"/>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3"/>
    </row>
    <row r="21" ht="18" customHeight="1">
      <c r="A21" t="s" s="67">
        <f>"T "&amp;B21</f>
        <v>7391</v>
      </c>
      <c r="B21" s="100">
        <v>18</v>
      </c>
      <c r="C21" s="100">
        <v>1688</v>
      </c>
      <c r="D21" s="101">
        <v>1079</v>
      </c>
      <c r="E21" s="102">
        <v>4</v>
      </c>
      <c r="F21" t="s" s="34">
        <v>7384</v>
      </c>
      <c r="G21" s="103">
        <v>881</v>
      </c>
      <c r="H21" s="102">
        <v>4</v>
      </c>
      <c r="I21" t="s" s="34">
        <v>7386</v>
      </c>
      <c r="J21" s="103"/>
      <c r="K21" s="102"/>
      <c r="L21" s="34"/>
      <c r="M21" s="103"/>
      <c r="N21" s="102"/>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6"/>
    </row>
    <row r="22" ht="18" customHeight="1">
      <c r="A22" t="s" s="67">
        <f>"T "&amp;B22</f>
        <v>7392</v>
      </c>
      <c r="B22" s="96">
        <v>19</v>
      </c>
      <c r="C22" s="96">
        <v>1689</v>
      </c>
      <c r="D22" s="97">
        <v>1132</v>
      </c>
      <c r="E22" s="98">
        <v>4</v>
      </c>
      <c r="F22" t="s" s="30">
        <v>7384</v>
      </c>
      <c r="G22" s="99">
        <v>520</v>
      </c>
      <c r="H22" s="98">
        <v>4</v>
      </c>
      <c r="I22" t="s" s="30">
        <v>7386</v>
      </c>
      <c r="J22" s="99"/>
      <c r="K22" s="98"/>
      <c r="L22" s="30"/>
      <c r="M22" s="99"/>
      <c r="N22" s="98"/>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3"/>
    </row>
    <row r="23" ht="18" customHeight="1">
      <c r="A23" t="s" s="65">
        <f>"T "&amp;B23</f>
        <v>7393</v>
      </c>
      <c r="B23" s="104">
        <v>20</v>
      </c>
      <c r="C23" s="104">
        <v>1690</v>
      </c>
      <c r="D23" s="105"/>
      <c r="E23" s="102"/>
      <c r="F23" s="16"/>
      <c r="G23" s="103">
        <v>160</v>
      </c>
      <c r="H23" s="102">
        <v>4</v>
      </c>
      <c r="I23" t="s" s="34">
        <v>7386</v>
      </c>
      <c r="J23" s="103"/>
      <c r="K23" s="102"/>
      <c r="L23" s="34"/>
      <c r="M23" s="103"/>
      <c r="N23" s="102"/>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6"/>
    </row>
    <row r="24" ht="18" customHeight="1">
      <c r="A24" t="s" s="20">
        <f>"T "&amp;B24</f>
        <v>7394</v>
      </c>
      <c r="B24" s="106">
        <v>21</v>
      </c>
      <c r="C24" s="106">
        <v>1691</v>
      </c>
      <c r="D24" s="107"/>
      <c r="E24" s="98"/>
      <c r="F24" s="32"/>
      <c r="G24" s="99">
        <v>0</v>
      </c>
      <c r="H24" s="98">
        <v>4</v>
      </c>
      <c r="I24" t="s" s="30">
        <v>7386</v>
      </c>
      <c r="J24" s="99"/>
      <c r="K24" s="98"/>
      <c r="L24" s="30"/>
      <c r="M24" s="99"/>
      <c r="N24" s="98"/>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3"/>
    </row>
    <row r="25" ht="18" customHeight="1">
      <c r="A25" t="s" s="20">
        <f>"T "&amp;B25</f>
        <v>7395</v>
      </c>
      <c r="B25" s="108">
        <v>22</v>
      </c>
      <c r="C25" s="108">
        <v>1692</v>
      </c>
      <c r="D25" s="105"/>
      <c r="E25" s="102"/>
      <c r="F25" s="16"/>
      <c r="G25" s="103">
        <v>30</v>
      </c>
      <c r="H25" s="102">
        <v>1</v>
      </c>
      <c r="I25" t="s" s="34">
        <v>7386</v>
      </c>
      <c r="J25" s="103"/>
      <c r="K25" s="102"/>
      <c r="L25" s="34"/>
      <c r="M25" s="103"/>
      <c r="N25" s="102"/>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6"/>
    </row>
    <row r="26" ht="18" customHeight="1">
      <c r="A26" t="s" s="20">
        <f>"T "&amp;B26</f>
        <v>7396</v>
      </c>
      <c r="B26" s="106">
        <v>23</v>
      </c>
      <c r="C26" s="106">
        <v>1693</v>
      </c>
      <c r="D26" s="107"/>
      <c r="E26" s="98"/>
      <c r="F26" s="32"/>
      <c r="G26" s="99"/>
      <c r="H26" s="98"/>
      <c r="I26" s="30"/>
      <c r="J26" s="99"/>
      <c r="K26" s="98"/>
      <c r="L26" s="30"/>
      <c r="M26" s="99"/>
      <c r="N26" s="98"/>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3"/>
    </row>
    <row r="27" ht="18" customHeight="1">
      <c r="A27" t="s" s="20">
        <f>"T "&amp;B27</f>
        <v>7397</v>
      </c>
      <c r="B27" s="108">
        <v>24</v>
      </c>
      <c r="C27" s="108">
        <v>1694</v>
      </c>
      <c r="D27" s="105"/>
      <c r="E27" s="102"/>
      <c r="F27" s="16"/>
      <c r="G27" s="103"/>
      <c r="H27" s="102"/>
      <c r="I27" s="34"/>
      <c r="J27" s="103"/>
      <c r="K27" s="102"/>
      <c r="L27" s="34"/>
      <c r="M27" s="103"/>
      <c r="N27" s="102"/>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6"/>
    </row>
    <row r="28" ht="18" customHeight="1">
      <c r="A28" t="s" s="20">
        <f>"T "&amp;B28</f>
        <v>7398</v>
      </c>
      <c r="B28" s="106">
        <v>25</v>
      </c>
      <c r="C28" s="106">
        <v>1695</v>
      </c>
      <c r="D28" s="107"/>
      <c r="E28" s="98"/>
      <c r="F28" s="32"/>
      <c r="G28" s="99"/>
      <c r="H28" s="98"/>
      <c r="I28" s="30"/>
      <c r="J28" s="99"/>
      <c r="K28" s="98"/>
      <c r="L28" s="30"/>
      <c r="M28" s="99"/>
      <c r="N28" s="98"/>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3"/>
    </row>
    <row r="29" ht="18" customHeight="1">
      <c r="A29" t="s" s="20">
        <f>"T "&amp;B29</f>
        <v>7399</v>
      </c>
      <c r="B29" s="108">
        <v>26</v>
      </c>
      <c r="C29" s="108">
        <v>1696</v>
      </c>
      <c r="D29" s="105"/>
      <c r="E29" s="102"/>
      <c r="F29" s="16"/>
      <c r="G29" s="103"/>
      <c r="H29" s="102"/>
      <c r="I29" s="34"/>
      <c r="J29" s="103"/>
      <c r="K29" s="102"/>
      <c r="L29" s="34"/>
      <c r="M29" s="103"/>
      <c r="N29" s="102"/>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6"/>
    </row>
    <row r="30" ht="18" customHeight="1">
      <c r="A30" t="s" s="20">
        <f>"T "&amp;B30</f>
        <v>7400</v>
      </c>
      <c r="B30" s="106">
        <v>27</v>
      </c>
      <c r="C30" s="106">
        <v>1697</v>
      </c>
      <c r="D30" s="107">
        <v>622.5599999999999</v>
      </c>
      <c r="E30" s="98">
        <v>4</v>
      </c>
      <c r="F30" t="s" s="30">
        <v>7401</v>
      </c>
      <c r="G30" s="99"/>
      <c r="H30" s="98"/>
      <c r="I30" s="30"/>
      <c r="J30" s="99"/>
      <c r="K30" s="98"/>
      <c r="L30" s="30"/>
      <c r="M30" s="99"/>
      <c r="N30" s="98"/>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3"/>
    </row>
    <row r="31" ht="18" customHeight="1">
      <c r="A31" t="s" s="20">
        <f>"T "&amp;B31</f>
        <v>7402</v>
      </c>
      <c r="B31" s="108">
        <v>28</v>
      </c>
      <c r="C31" s="108">
        <v>1698</v>
      </c>
      <c r="D31" s="105">
        <v>1067</v>
      </c>
      <c r="E31" s="102">
        <v>4</v>
      </c>
      <c r="F31" t="s" s="34">
        <v>7403</v>
      </c>
      <c r="G31" s="103"/>
      <c r="H31" s="102"/>
      <c r="I31" s="34"/>
      <c r="J31" s="103"/>
      <c r="K31" s="102"/>
      <c r="L31" s="34"/>
      <c r="M31" s="103"/>
      <c r="N31" s="102"/>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6"/>
    </row>
    <row r="32" ht="18" customHeight="1">
      <c r="A32" t="s" s="20">
        <f>"T "&amp;B32</f>
        <v>7404</v>
      </c>
      <c r="B32" s="106">
        <v>29</v>
      </c>
      <c r="C32" s="106">
        <v>1699</v>
      </c>
      <c r="D32" s="107">
        <v>2843.091666666670</v>
      </c>
      <c r="E32" s="98">
        <v>4</v>
      </c>
      <c r="F32" t="s" s="30">
        <v>7405</v>
      </c>
      <c r="G32" s="99"/>
      <c r="H32" s="98"/>
      <c r="I32" s="30"/>
      <c r="J32" s="99"/>
      <c r="K32" s="98"/>
      <c r="L32" s="30"/>
      <c r="M32" s="99"/>
      <c r="N32" s="98"/>
      <c r="O32" s="30"/>
      <c r="P32" s="30"/>
      <c r="Q32" s="30"/>
      <c r="R32" s="32"/>
      <c r="S32" s="30"/>
      <c r="T32" s="30"/>
      <c r="U32" s="30"/>
      <c r="V32" s="30"/>
      <c r="W32" s="30"/>
      <c r="X32" s="30"/>
      <c r="Y32" s="30"/>
      <c r="Z32" s="30"/>
      <c r="AA32" s="30"/>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9"/>
    </row>
    <row r="33" ht="18" customHeight="1">
      <c r="A33" t="s" s="20">
        <f>"T "&amp;B33</f>
        <v>7406</v>
      </c>
      <c r="B33" s="108">
        <v>30</v>
      </c>
      <c r="C33" s="108">
        <v>1700</v>
      </c>
      <c r="D33" s="105">
        <v>6618.304513888890</v>
      </c>
      <c r="E33" s="102">
        <v>4</v>
      </c>
      <c r="F33" t="s" s="34">
        <v>7407</v>
      </c>
      <c r="G33" s="103"/>
      <c r="H33" s="102"/>
      <c r="I33" s="34"/>
      <c r="J33" s="103"/>
      <c r="K33" s="102"/>
      <c r="L33" s="34"/>
      <c r="M33" s="103"/>
      <c r="N33" s="102"/>
      <c r="O33" s="34"/>
      <c r="P33" s="34"/>
      <c r="Q33" s="34"/>
      <c r="R33" s="109"/>
      <c r="S33" s="34"/>
      <c r="T33" s="109"/>
      <c r="U33" s="109"/>
      <c r="V33" s="109"/>
      <c r="W33" s="34"/>
      <c r="X33" s="109"/>
      <c r="Y33" s="109"/>
      <c r="Z33" s="109"/>
      <c r="AA33" s="34"/>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55"/>
    </row>
    <row r="34" ht="18" customHeight="1">
      <c r="A34" t="s" s="20">
        <f>"T "&amp;B34</f>
        <v>7408</v>
      </c>
      <c r="B34" s="106">
        <v>31</v>
      </c>
      <c r="C34" s="106">
        <v>1701</v>
      </c>
      <c r="D34" s="107">
        <v>4791.5454861111</v>
      </c>
      <c r="E34" s="98">
        <v>4</v>
      </c>
      <c r="F34" t="s" s="30">
        <v>7409</v>
      </c>
      <c r="G34" s="99"/>
      <c r="H34" s="98"/>
      <c r="I34" s="30"/>
      <c r="J34" s="99"/>
      <c r="K34" s="98"/>
      <c r="L34" s="30"/>
      <c r="M34" s="99"/>
      <c r="N34" s="98"/>
      <c r="O34" s="30"/>
      <c r="P34" s="30"/>
      <c r="Q34" s="30"/>
      <c r="R34" s="110"/>
      <c r="S34" s="30"/>
      <c r="T34" s="110"/>
      <c r="U34" s="110"/>
      <c r="V34" s="110"/>
      <c r="W34" s="30"/>
      <c r="X34" s="110"/>
      <c r="Y34" s="110"/>
      <c r="Z34" s="110"/>
      <c r="AA34" s="30"/>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9"/>
    </row>
    <row r="35" ht="18" customHeight="1">
      <c r="A35" t="s" s="20">
        <f>"T "&amp;B35</f>
        <v>7410</v>
      </c>
      <c r="B35" s="108">
        <v>32</v>
      </c>
      <c r="C35" s="108">
        <v>1702</v>
      </c>
      <c r="D35" s="105">
        <v>4434.478819444440</v>
      </c>
      <c r="E35" s="102">
        <v>4</v>
      </c>
      <c r="F35" t="s" s="34">
        <v>7411</v>
      </c>
      <c r="G35" s="103"/>
      <c r="H35" s="102"/>
      <c r="I35" s="34"/>
      <c r="J35" s="103"/>
      <c r="K35" s="102"/>
      <c r="L35" s="34"/>
      <c r="M35" s="103"/>
      <c r="N35" s="102"/>
      <c r="O35" s="34"/>
      <c r="P35" s="34"/>
      <c r="Q35" s="34"/>
      <c r="R35" s="109"/>
      <c r="S35" s="34"/>
      <c r="T35" s="109"/>
      <c r="U35" s="109"/>
      <c r="V35" s="109"/>
      <c r="W35" s="34"/>
      <c r="X35" s="109"/>
      <c r="Y35" s="109"/>
      <c r="Z35" s="109"/>
      <c r="AA35" s="34"/>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55"/>
    </row>
    <row r="36" ht="18" customHeight="1">
      <c r="A36" t="s" s="20">
        <f>"T "&amp;B36</f>
        <v>7412</v>
      </c>
      <c r="B36" s="106">
        <v>33</v>
      </c>
      <c r="C36" s="106">
        <v>1703</v>
      </c>
      <c r="D36" s="107">
        <v>2421.882638888880</v>
      </c>
      <c r="E36" s="98">
        <v>4</v>
      </c>
      <c r="F36" t="s" s="30">
        <v>7413</v>
      </c>
      <c r="G36" s="99"/>
      <c r="H36" s="98"/>
      <c r="I36" s="30"/>
      <c r="J36" s="99"/>
      <c r="K36" s="98"/>
      <c r="L36" s="30"/>
      <c r="M36" s="99"/>
      <c r="N36" s="98"/>
      <c r="O36" s="30"/>
      <c r="P36" s="30"/>
      <c r="Q36" s="30"/>
      <c r="R36" s="110"/>
      <c r="S36" s="30"/>
      <c r="T36" s="110"/>
      <c r="U36" s="110"/>
      <c r="V36" s="110"/>
      <c r="W36" s="30"/>
      <c r="X36" s="110"/>
      <c r="Y36" s="110"/>
      <c r="Z36" s="110"/>
      <c r="AA36" s="30"/>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9"/>
    </row>
    <row r="37" ht="18" customHeight="1">
      <c r="A37" t="s" s="20">
        <f>"T "&amp;B37</f>
        <v>7414</v>
      </c>
      <c r="B37" s="108">
        <v>34</v>
      </c>
      <c r="C37" s="108">
        <v>1704</v>
      </c>
      <c r="D37" s="105">
        <v>1209.032638888890</v>
      </c>
      <c r="E37" s="102">
        <v>4</v>
      </c>
      <c r="F37" t="s" s="34">
        <v>7415</v>
      </c>
      <c r="G37" s="103"/>
      <c r="H37" s="102"/>
      <c r="I37" s="34"/>
      <c r="J37" s="103"/>
      <c r="K37" s="102"/>
      <c r="L37" s="34"/>
      <c r="M37" s="103"/>
      <c r="N37" s="102"/>
      <c r="O37" s="34"/>
      <c r="P37" s="34"/>
      <c r="Q37" s="34"/>
      <c r="R37" s="109"/>
      <c r="S37" s="34"/>
      <c r="T37" s="109"/>
      <c r="U37" s="109"/>
      <c r="V37" s="109"/>
      <c r="W37" s="34"/>
      <c r="X37" s="109"/>
      <c r="Y37" s="109"/>
      <c r="Z37" s="109"/>
      <c r="AA37" s="34"/>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55"/>
    </row>
    <row r="38" ht="18" customHeight="1">
      <c r="A38" t="s" s="20">
        <f>"T "&amp;B38</f>
        <v>7416</v>
      </c>
      <c r="B38" s="106">
        <v>35</v>
      </c>
      <c r="C38" s="106">
        <v>1705</v>
      </c>
      <c r="D38" s="107"/>
      <c r="E38" s="98"/>
      <c r="F38" s="30"/>
      <c r="G38" s="99"/>
      <c r="H38" s="98"/>
      <c r="I38" s="30"/>
      <c r="J38" s="99"/>
      <c r="K38" s="98"/>
      <c r="L38" s="30"/>
      <c r="M38" s="99"/>
      <c r="N38" s="98"/>
      <c r="O38" s="30"/>
      <c r="P38" s="30"/>
      <c r="Q38" s="30"/>
      <c r="R38" s="110"/>
      <c r="S38" s="30"/>
      <c r="T38" s="110"/>
      <c r="U38" s="110"/>
      <c r="V38" s="110"/>
      <c r="W38" s="30"/>
      <c r="X38" s="110"/>
      <c r="Y38" s="110"/>
      <c r="Z38" s="110"/>
      <c r="AA38" s="30"/>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9"/>
    </row>
    <row r="39" ht="18" customHeight="1">
      <c r="A39" t="s" s="20">
        <f>"T "&amp;B39</f>
        <v>7417</v>
      </c>
      <c r="B39" s="108">
        <v>36</v>
      </c>
      <c r="C39" s="108">
        <v>1706</v>
      </c>
      <c r="D39" s="105">
        <v>320.953819444444</v>
      </c>
      <c r="E39" s="102">
        <v>4</v>
      </c>
      <c r="F39" t="s" s="34">
        <v>7418</v>
      </c>
      <c r="G39" s="103"/>
      <c r="H39" s="102"/>
      <c r="I39" s="34"/>
      <c r="J39" s="103"/>
      <c r="K39" s="102"/>
      <c r="L39" s="34"/>
      <c r="M39" s="103"/>
      <c r="N39" s="102"/>
      <c r="O39" s="34"/>
      <c r="P39" s="34"/>
      <c r="Q39" s="34"/>
      <c r="R39" s="109"/>
      <c r="S39" s="34"/>
      <c r="T39" s="109"/>
      <c r="U39" s="109"/>
      <c r="V39" s="109"/>
      <c r="W39" s="34"/>
      <c r="X39" s="109"/>
      <c r="Y39" s="109"/>
      <c r="Z39" s="109"/>
      <c r="AA39" s="34"/>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55"/>
    </row>
    <row r="40" ht="18" customHeight="1">
      <c r="A40" t="s" s="20">
        <f>"T "&amp;B40</f>
        <v>7419</v>
      </c>
      <c r="B40" s="106">
        <v>37</v>
      </c>
      <c r="C40" s="106">
        <v>1707</v>
      </c>
      <c r="D40" s="107">
        <v>829.470486111111</v>
      </c>
      <c r="E40" s="98">
        <v>4</v>
      </c>
      <c r="F40" t="s" s="30">
        <v>7420</v>
      </c>
      <c r="G40" s="99"/>
      <c r="H40" s="98"/>
      <c r="I40" s="30"/>
      <c r="J40" s="99"/>
      <c r="K40" s="98"/>
      <c r="L40" s="30"/>
      <c r="M40" s="99"/>
      <c r="N40" s="98"/>
      <c r="O40" s="30"/>
      <c r="P40" s="30"/>
      <c r="Q40" s="30"/>
      <c r="R40" s="110"/>
      <c r="S40" s="30"/>
      <c r="T40" s="110"/>
      <c r="U40" s="110"/>
      <c r="V40" s="110"/>
      <c r="W40" s="30"/>
      <c r="X40" s="110"/>
      <c r="Y40" s="110"/>
      <c r="Z40" s="110"/>
      <c r="AA40" s="30"/>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9"/>
    </row>
    <row r="41" ht="18" customHeight="1">
      <c r="A41" t="s" s="20">
        <f>"T "&amp;B41</f>
        <v>7421</v>
      </c>
      <c r="B41" s="108">
        <v>38</v>
      </c>
      <c r="C41" s="108">
        <v>1708</v>
      </c>
      <c r="D41" s="105">
        <v>1289.524479166670</v>
      </c>
      <c r="E41" s="102">
        <v>4</v>
      </c>
      <c r="F41" t="s" s="34">
        <v>7422</v>
      </c>
      <c r="G41" s="103"/>
      <c r="H41" s="102"/>
      <c r="I41" s="34"/>
      <c r="J41" s="103"/>
      <c r="K41" s="102"/>
      <c r="L41" s="34"/>
      <c r="M41" s="103"/>
      <c r="N41" s="102"/>
      <c r="O41" s="34"/>
      <c r="P41" s="34"/>
      <c r="Q41" s="34"/>
      <c r="R41" s="109"/>
      <c r="S41" s="34"/>
      <c r="T41" s="109"/>
      <c r="U41" s="109"/>
      <c r="V41" s="109"/>
      <c r="W41" s="34"/>
      <c r="X41" s="109"/>
      <c r="Y41" s="109"/>
      <c r="Z41" s="109"/>
      <c r="AA41" s="34"/>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55"/>
    </row>
    <row r="42" ht="18" customHeight="1">
      <c r="A42" t="s" s="20">
        <f>"T "&amp;B42</f>
        <v>7423</v>
      </c>
      <c r="B42" s="106">
        <v>39</v>
      </c>
      <c r="C42" s="106">
        <v>1709</v>
      </c>
      <c r="D42" s="107">
        <v>825.728645833333</v>
      </c>
      <c r="E42" s="98">
        <v>4</v>
      </c>
      <c r="F42" t="s" s="30">
        <v>7424</v>
      </c>
      <c r="G42" s="99">
        <v>321.5</v>
      </c>
      <c r="H42" s="98">
        <v>3</v>
      </c>
      <c r="I42" t="s" s="30">
        <v>7425</v>
      </c>
      <c r="J42" s="99"/>
      <c r="K42" s="98"/>
      <c r="L42" s="30"/>
      <c r="M42" s="99"/>
      <c r="N42" s="98"/>
      <c r="O42" s="30"/>
      <c r="P42" s="30"/>
      <c r="Q42" s="30"/>
      <c r="R42" s="110"/>
      <c r="S42" s="30"/>
      <c r="T42" s="110"/>
      <c r="U42" s="110"/>
      <c r="V42" s="110"/>
      <c r="W42" s="30"/>
      <c r="X42" s="110"/>
      <c r="Y42" s="110"/>
      <c r="Z42" s="110"/>
      <c r="AA42" s="30"/>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9"/>
    </row>
    <row r="43" ht="18" customHeight="1">
      <c r="A43" t="s" s="20">
        <f>"T "&amp;B43</f>
        <v>7426</v>
      </c>
      <c r="B43" s="108">
        <v>40</v>
      </c>
      <c r="C43" s="108">
        <v>1710</v>
      </c>
      <c r="D43" s="105">
        <v>653.327777777777</v>
      </c>
      <c r="E43" s="102">
        <v>4</v>
      </c>
      <c r="F43" t="s" s="34">
        <v>7427</v>
      </c>
      <c r="G43" s="103">
        <v>372</v>
      </c>
      <c r="H43" s="102">
        <v>4</v>
      </c>
      <c r="I43" t="s" s="34">
        <v>7425</v>
      </c>
      <c r="J43" s="103"/>
      <c r="K43" s="102"/>
      <c r="L43" s="34"/>
      <c r="M43" s="103"/>
      <c r="N43" s="102"/>
      <c r="O43" s="34"/>
      <c r="P43" s="34"/>
      <c r="Q43" s="34"/>
      <c r="R43" s="109"/>
      <c r="S43" s="34"/>
      <c r="T43" s="109"/>
      <c r="U43" s="109"/>
      <c r="V43" s="109"/>
      <c r="W43" s="34"/>
      <c r="X43" s="109"/>
      <c r="Y43" s="109"/>
      <c r="Z43" s="109"/>
      <c r="AA43" s="34"/>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55"/>
    </row>
    <row r="44" ht="18" customHeight="1">
      <c r="A44" t="s" s="20">
        <f>"T "&amp;B44</f>
        <v>7428</v>
      </c>
      <c r="B44" s="106">
        <v>41</v>
      </c>
      <c r="C44" s="106">
        <v>1711</v>
      </c>
      <c r="D44" s="107">
        <v>470.33125</v>
      </c>
      <c r="E44" s="98">
        <v>4</v>
      </c>
      <c r="F44" t="s" s="30">
        <v>7429</v>
      </c>
      <c r="G44" s="99">
        <v>239</v>
      </c>
      <c r="H44" s="98">
        <v>3</v>
      </c>
      <c r="I44" t="s" s="30">
        <v>7425</v>
      </c>
      <c r="J44" s="99"/>
      <c r="K44" s="98"/>
      <c r="L44" s="30"/>
      <c r="M44" s="99"/>
      <c r="N44" s="98"/>
      <c r="O44" s="30"/>
      <c r="P44" s="30"/>
      <c r="Q44" s="30"/>
      <c r="R44" s="110"/>
      <c r="S44" s="30"/>
      <c r="T44" s="110"/>
      <c r="U44" s="110"/>
      <c r="V44" s="110"/>
      <c r="W44" s="30"/>
      <c r="X44" s="110"/>
      <c r="Y44" s="110"/>
      <c r="Z44" s="110"/>
      <c r="AA44" s="30"/>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9"/>
    </row>
    <row r="45" ht="18" customHeight="1">
      <c r="A45" t="s" s="20">
        <f>"T "&amp;B45</f>
        <v>7430</v>
      </c>
      <c r="B45" s="108">
        <v>42</v>
      </c>
      <c r="C45" s="108">
        <v>1712</v>
      </c>
      <c r="D45" s="105"/>
      <c r="E45" s="102"/>
      <c r="F45" s="34"/>
      <c r="G45" s="103">
        <v>0</v>
      </c>
      <c r="H45" s="102">
        <v>3</v>
      </c>
      <c r="I45" t="s" s="34">
        <v>7425</v>
      </c>
      <c r="J45" s="103"/>
      <c r="K45" s="102"/>
      <c r="L45" s="34"/>
      <c r="M45" s="103"/>
      <c r="N45" s="102"/>
      <c r="O45" s="34"/>
      <c r="P45" s="34"/>
      <c r="Q45" s="34"/>
      <c r="R45" s="109"/>
      <c r="S45" s="34"/>
      <c r="T45" s="109"/>
      <c r="U45" s="109"/>
      <c r="V45" s="109"/>
      <c r="W45" s="34"/>
      <c r="X45" s="109"/>
      <c r="Y45" s="109"/>
      <c r="Z45" s="109"/>
      <c r="AA45" s="34"/>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55"/>
    </row>
    <row r="46" ht="18" customHeight="1">
      <c r="A46" t="s" s="20">
        <f>"T "&amp;B46</f>
        <v>7431</v>
      </c>
      <c r="B46" s="106">
        <v>43</v>
      </c>
      <c r="C46" s="106">
        <v>1713</v>
      </c>
      <c r="D46" s="107">
        <v>2189.797569444450</v>
      </c>
      <c r="E46" s="98">
        <v>4</v>
      </c>
      <c r="F46" t="s" s="30">
        <v>7432</v>
      </c>
      <c r="G46" s="99">
        <v>0</v>
      </c>
      <c r="H46" s="98">
        <v>4</v>
      </c>
      <c r="I46" t="s" s="30">
        <v>7425</v>
      </c>
      <c r="J46" s="99"/>
      <c r="K46" s="98"/>
      <c r="L46" s="30"/>
      <c r="M46" s="99"/>
      <c r="N46" s="98"/>
      <c r="O46" s="30"/>
      <c r="P46" t="s" s="30">
        <v>7433</v>
      </c>
      <c r="Q46" t="s" s="30">
        <v>7433</v>
      </c>
      <c r="R46" s="110">
        <v>0</v>
      </c>
      <c r="S46" t="s" s="30">
        <v>7432</v>
      </c>
      <c r="T46" s="110"/>
      <c r="U46" s="110"/>
      <c r="V46" s="110"/>
      <c r="W46" s="30"/>
      <c r="X46" s="110"/>
      <c r="Y46" s="110"/>
      <c r="Z46" s="110"/>
      <c r="AA46" s="30"/>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9"/>
    </row>
    <row r="47" ht="18" customHeight="1">
      <c r="A47" t="s" s="20">
        <f>"T "&amp;B47</f>
        <v>7434</v>
      </c>
      <c r="B47" s="108">
        <v>44</v>
      </c>
      <c r="C47" s="108">
        <v>1714</v>
      </c>
      <c r="D47" s="105">
        <v>4766.498350694440</v>
      </c>
      <c r="E47" s="102">
        <v>4</v>
      </c>
      <c r="F47" t="s" s="34">
        <v>7435</v>
      </c>
      <c r="G47" s="103"/>
      <c r="H47" s="102"/>
      <c r="I47" s="34"/>
      <c r="J47" s="103">
        <v>1434</v>
      </c>
      <c r="K47" s="102">
        <v>4</v>
      </c>
      <c r="L47" t="s" s="34">
        <v>7436</v>
      </c>
      <c r="M47" s="103"/>
      <c r="N47" s="102"/>
      <c r="O47" s="34"/>
      <c r="P47" t="s" s="34">
        <v>7433</v>
      </c>
      <c r="Q47" t="s" s="34">
        <v>7433</v>
      </c>
      <c r="R47" s="109">
        <v>0</v>
      </c>
      <c r="S47" t="s" s="34">
        <v>7435</v>
      </c>
      <c r="T47" s="109"/>
      <c r="U47" s="109"/>
      <c r="V47" s="109"/>
      <c r="W47" s="34"/>
      <c r="X47" s="109"/>
      <c r="Y47" s="109"/>
      <c r="Z47" s="109"/>
      <c r="AA47" s="34"/>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55"/>
    </row>
    <row r="48" ht="18" customHeight="1">
      <c r="A48" t="s" s="20">
        <f>"T "&amp;B48</f>
        <v>7437</v>
      </c>
      <c r="B48" s="106">
        <v>45</v>
      </c>
      <c r="C48" s="106">
        <v>1715</v>
      </c>
      <c r="D48" s="107">
        <v>5859.666666666670</v>
      </c>
      <c r="E48" s="98">
        <v>4</v>
      </c>
      <c r="F48" t="s" s="30">
        <v>7438</v>
      </c>
      <c r="G48" s="99"/>
      <c r="H48" s="98"/>
      <c r="I48" s="30"/>
      <c r="J48" s="99">
        <v>969</v>
      </c>
      <c r="K48" s="98">
        <v>4</v>
      </c>
      <c r="L48" t="s" s="30">
        <v>7436</v>
      </c>
      <c r="M48" s="99">
        <v>440</v>
      </c>
      <c r="N48" s="98">
        <v>2</v>
      </c>
      <c r="O48" t="s" s="30">
        <v>7439</v>
      </c>
      <c r="P48" s="110">
        <v>0</v>
      </c>
      <c r="Q48" s="110">
        <v>0</v>
      </c>
      <c r="R48" s="110">
        <v>0</v>
      </c>
      <c r="S48" t="s" s="30">
        <v>7438</v>
      </c>
      <c r="T48" s="110"/>
      <c r="U48" s="110"/>
      <c r="V48" s="110"/>
      <c r="W48" s="30"/>
      <c r="X48" s="110"/>
      <c r="Y48" s="110"/>
      <c r="Z48" s="110"/>
      <c r="AA48" s="30"/>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9"/>
    </row>
    <row r="49" ht="18" customHeight="1">
      <c r="A49" t="s" s="20">
        <f>"T "&amp;B49</f>
        <v>7440</v>
      </c>
      <c r="B49" s="108">
        <v>46</v>
      </c>
      <c r="C49" s="108">
        <v>1716</v>
      </c>
      <c r="D49" s="105">
        <v>2055.621180555560</v>
      </c>
      <c r="E49" s="102">
        <v>4</v>
      </c>
      <c r="F49" t="s" s="34">
        <v>7441</v>
      </c>
      <c r="G49" s="103"/>
      <c r="H49" s="102"/>
      <c r="I49" s="34"/>
      <c r="J49" s="103">
        <v>275</v>
      </c>
      <c r="K49" s="102">
        <v>4</v>
      </c>
      <c r="L49" t="s" s="34">
        <v>7436</v>
      </c>
      <c r="M49" s="103">
        <v>127</v>
      </c>
      <c r="N49" s="102">
        <v>4</v>
      </c>
      <c r="O49" t="s" s="34">
        <v>7439</v>
      </c>
      <c r="P49" s="109">
        <v>16413.4541666667</v>
      </c>
      <c r="Q49" s="109">
        <v>0</v>
      </c>
      <c r="R49" s="109">
        <v>0</v>
      </c>
      <c r="S49" t="s" s="34">
        <v>7441</v>
      </c>
      <c r="T49" s="109"/>
      <c r="U49" s="109"/>
      <c r="V49" s="109"/>
      <c r="W49" s="34"/>
      <c r="X49" s="109"/>
      <c r="Y49" s="109"/>
      <c r="Z49" s="109"/>
      <c r="AA49" s="34"/>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c r="BB49" s="16"/>
      <c r="BC49" s="16"/>
      <c r="BD49" s="16"/>
      <c r="BE49" s="16"/>
      <c r="BF49" s="55"/>
    </row>
    <row r="50" ht="18" customHeight="1">
      <c r="A50" t="s" s="20">
        <f>"T "&amp;B50</f>
        <v>7442</v>
      </c>
      <c r="B50" s="106">
        <v>47</v>
      </c>
      <c r="C50" s="106">
        <v>1717</v>
      </c>
      <c r="D50" s="107">
        <v>1148.448611111110</v>
      </c>
      <c r="E50" s="98">
        <v>4</v>
      </c>
      <c r="F50" t="s" s="30">
        <v>7443</v>
      </c>
      <c r="G50" s="99"/>
      <c r="H50" s="98"/>
      <c r="I50" s="30"/>
      <c r="J50" s="99">
        <v>60</v>
      </c>
      <c r="K50" s="98">
        <v>2</v>
      </c>
      <c r="L50" t="s" s="30">
        <v>7436</v>
      </c>
      <c r="M50" s="99">
        <v>60</v>
      </c>
      <c r="N50" s="98">
        <v>4</v>
      </c>
      <c r="O50" t="s" s="30">
        <v>7439</v>
      </c>
      <c r="P50" s="110">
        <v>163219.058333333</v>
      </c>
      <c r="Q50" s="110">
        <v>1883.9375</v>
      </c>
      <c r="R50" s="110">
        <v>9</v>
      </c>
      <c r="S50" t="s" s="30">
        <v>7443</v>
      </c>
      <c r="T50" s="110"/>
      <c r="U50" s="110"/>
      <c r="V50" s="110"/>
      <c r="W50" s="30"/>
      <c r="X50" s="110"/>
      <c r="Y50" s="110"/>
      <c r="Z50" s="110"/>
      <c r="AA50" s="30"/>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9"/>
    </row>
    <row r="51" ht="18" customHeight="1">
      <c r="A51" t="s" s="20">
        <f>"T "&amp;B51</f>
        <v>7444</v>
      </c>
      <c r="B51" s="108">
        <v>48</v>
      </c>
      <c r="C51" s="108">
        <v>1718</v>
      </c>
      <c r="D51" s="105">
        <v>1174.861805555560</v>
      </c>
      <c r="E51" s="102">
        <v>4</v>
      </c>
      <c r="F51" t="s" s="34">
        <v>7445</v>
      </c>
      <c r="G51" s="103">
        <v>45</v>
      </c>
      <c r="H51" s="102">
        <v>3</v>
      </c>
      <c r="I51" t="s" s="34">
        <v>7425</v>
      </c>
      <c r="J51" s="103">
        <v>0</v>
      </c>
      <c r="K51" s="102">
        <v>1.5</v>
      </c>
      <c r="L51" t="s" s="34">
        <v>7436</v>
      </c>
      <c r="M51" s="103">
        <v>13.5</v>
      </c>
      <c r="N51" s="102">
        <v>4</v>
      </c>
      <c r="O51" t="s" s="34">
        <v>7439</v>
      </c>
      <c r="P51" s="109">
        <v>73071.2791666667</v>
      </c>
      <c r="Q51" s="109">
        <v>3001.5</v>
      </c>
      <c r="R51" s="109">
        <v>0</v>
      </c>
      <c r="S51" t="s" s="34">
        <v>7445</v>
      </c>
      <c r="T51" s="109"/>
      <c r="U51" s="109"/>
      <c r="V51" s="109"/>
      <c r="W51" s="34"/>
      <c r="X51" s="109"/>
      <c r="Y51" s="109"/>
      <c r="Z51" s="109"/>
      <c r="AA51" s="34"/>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55"/>
    </row>
    <row r="52" ht="18" customHeight="1">
      <c r="A52" t="s" s="20">
        <f>"T "&amp;B52</f>
        <v>7446</v>
      </c>
      <c r="B52" s="106">
        <v>49</v>
      </c>
      <c r="C52" s="106">
        <v>1719</v>
      </c>
      <c r="D52" s="107">
        <v>739.632291666667</v>
      </c>
      <c r="E52" s="98">
        <v>4</v>
      </c>
      <c r="F52" t="s" s="30">
        <v>7447</v>
      </c>
      <c r="G52" s="99">
        <v>40</v>
      </c>
      <c r="H52" s="98">
        <v>4</v>
      </c>
      <c r="I52" t="s" s="30">
        <v>7425</v>
      </c>
      <c r="J52" s="99">
        <v>0</v>
      </c>
      <c r="K52" s="98">
        <v>2.5</v>
      </c>
      <c r="L52" t="s" s="30">
        <v>7436</v>
      </c>
      <c r="M52" s="99">
        <v>60</v>
      </c>
      <c r="N52" s="98">
        <v>4</v>
      </c>
      <c r="O52" t="s" s="30">
        <v>7439</v>
      </c>
      <c r="P52" s="110">
        <v>18417.4916666667</v>
      </c>
      <c r="Q52" s="110">
        <v>503.1</v>
      </c>
      <c r="R52" s="110">
        <v>0</v>
      </c>
      <c r="S52" t="s" s="30">
        <v>7447</v>
      </c>
      <c r="T52" s="110"/>
      <c r="U52" s="110"/>
      <c r="V52" s="110"/>
      <c r="W52" s="30"/>
      <c r="X52" s="110"/>
      <c r="Y52" s="110"/>
      <c r="Z52" s="110"/>
      <c r="AA52" s="30"/>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c r="BE52" s="32"/>
      <c r="BF52" s="39"/>
    </row>
    <row r="53" ht="18" customHeight="1">
      <c r="A53" t="s" s="20">
        <f>"T "&amp;B53</f>
        <v>7448</v>
      </c>
      <c r="B53" s="108">
        <v>50</v>
      </c>
      <c r="C53" s="108">
        <v>1720</v>
      </c>
      <c r="D53" s="105">
        <v>342.752777777777</v>
      </c>
      <c r="E53" s="102">
        <v>4</v>
      </c>
      <c r="F53" t="s" s="34">
        <v>7449</v>
      </c>
      <c r="G53" s="103">
        <v>35</v>
      </c>
      <c r="H53" s="102">
        <v>2</v>
      </c>
      <c r="I53" t="s" s="34">
        <v>7425</v>
      </c>
      <c r="J53" s="103"/>
      <c r="K53" s="102"/>
      <c r="L53" s="34"/>
      <c r="M53" s="103">
        <v>12</v>
      </c>
      <c r="N53" s="102">
        <v>4</v>
      </c>
      <c r="O53" t="s" s="34">
        <v>7439</v>
      </c>
      <c r="P53" s="109">
        <v>0</v>
      </c>
      <c r="Q53" s="109">
        <v>0</v>
      </c>
      <c r="R53" s="109">
        <v>0</v>
      </c>
      <c r="S53" t="s" s="34">
        <v>7449</v>
      </c>
      <c r="T53" s="109"/>
      <c r="U53" s="109"/>
      <c r="V53" s="109"/>
      <c r="W53" s="34"/>
      <c r="X53" s="109"/>
      <c r="Y53" s="109"/>
      <c r="Z53" s="109"/>
      <c r="AA53" s="34"/>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55"/>
    </row>
    <row r="54" ht="18" customHeight="1">
      <c r="A54" t="s" s="20">
        <f>"T "&amp;B54</f>
        <v>7450</v>
      </c>
      <c r="B54" s="106">
        <v>51</v>
      </c>
      <c r="C54" s="106">
        <v>1721</v>
      </c>
      <c r="D54" s="107">
        <v>1798.027777777780</v>
      </c>
      <c r="E54" s="98">
        <v>4</v>
      </c>
      <c r="F54" t="s" s="30">
        <v>7451</v>
      </c>
      <c r="G54" s="99">
        <v>0</v>
      </c>
      <c r="H54" s="98">
        <v>1</v>
      </c>
      <c r="I54" t="s" s="30">
        <v>7425</v>
      </c>
      <c r="J54" s="99"/>
      <c r="K54" s="98"/>
      <c r="L54" s="30"/>
      <c r="M54" s="99">
        <v>92</v>
      </c>
      <c r="N54" s="98">
        <v>4</v>
      </c>
      <c r="O54" t="s" s="30">
        <v>7439</v>
      </c>
      <c r="P54" s="110">
        <v>1012.1</v>
      </c>
      <c r="Q54" s="110">
        <v>0</v>
      </c>
      <c r="R54" s="110">
        <v>0</v>
      </c>
      <c r="S54" t="s" s="30">
        <v>7451</v>
      </c>
      <c r="T54" s="110"/>
      <c r="U54" s="110"/>
      <c r="V54" s="110"/>
      <c r="W54" s="30"/>
      <c r="X54" s="110"/>
      <c r="Y54" s="110"/>
      <c r="Z54" s="110"/>
      <c r="AA54" s="30"/>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c r="BE54" s="32"/>
      <c r="BF54" s="39"/>
    </row>
    <row r="55" ht="18" customHeight="1">
      <c r="A55" t="s" s="20">
        <f>"T "&amp;B55</f>
        <v>7452</v>
      </c>
      <c r="B55" s="108">
        <v>52</v>
      </c>
      <c r="C55" s="108">
        <v>1722</v>
      </c>
      <c r="D55" s="105">
        <v>1130.400694444440</v>
      </c>
      <c r="E55" s="102">
        <v>4</v>
      </c>
      <c r="F55" t="s" s="34">
        <v>7453</v>
      </c>
      <c r="G55" s="103"/>
      <c r="H55" s="102"/>
      <c r="I55" s="34"/>
      <c r="J55" s="103"/>
      <c r="K55" s="102"/>
      <c r="L55" s="34"/>
      <c r="M55" s="103">
        <v>266</v>
      </c>
      <c r="N55" s="102">
        <v>4</v>
      </c>
      <c r="O55" t="s" s="34">
        <v>7454</v>
      </c>
      <c r="P55" s="109">
        <v>8125</v>
      </c>
      <c r="Q55" s="109">
        <v>0</v>
      </c>
      <c r="R55" s="109">
        <v>0</v>
      </c>
      <c r="S55" t="s" s="34">
        <v>7453</v>
      </c>
      <c r="T55" s="109"/>
      <c r="U55" s="109"/>
      <c r="V55" s="109"/>
      <c r="W55" s="34"/>
      <c r="X55" s="109"/>
      <c r="Y55" s="109"/>
      <c r="Z55" s="109"/>
      <c r="AA55" s="34"/>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55"/>
    </row>
    <row r="56" ht="18" customHeight="1">
      <c r="A56" t="s" s="20">
        <f>"T "&amp;B56</f>
        <v>7455</v>
      </c>
      <c r="B56" s="106">
        <v>53</v>
      </c>
      <c r="C56" s="106">
        <v>1723</v>
      </c>
      <c r="D56" s="107">
        <v>2273.599652777780</v>
      </c>
      <c r="E56" s="98">
        <v>4</v>
      </c>
      <c r="F56" t="s" s="30">
        <v>7456</v>
      </c>
      <c r="G56" s="99"/>
      <c r="H56" s="98"/>
      <c r="I56" s="30"/>
      <c r="J56" s="99"/>
      <c r="K56" s="98"/>
      <c r="L56" s="30"/>
      <c r="M56" s="99">
        <v>223</v>
      </c>
      <c r="N56" s="98">
        <v>4</v>
      </c>
      <c r="O56" t="s" s="30">
        <v>7457</v>
      </c>
      <c r="P56" s="110">
        <v>6013.258333333330</v>
      </c>
      <c r="Q56" s="110">
        <v>0</v>
      </c>
      <c r="R56" s="110">
        <v>0</v>
      </c>
      <c r="S56" t="s" s="30">
        <v>7456</v>
      </c>
      <c r="T56" s="110"/>
      <c r="U56" s="110"/>
      <c r="V56" s="110"/>
      <c r="W56" s="30"/>
      <c r="X56" s="110"/>
      <c r="Y56" s="110"/>
      <c r="Z56" s="110"/>
      <c r="AA56" s="30"/>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c r="BE56" s="32"/>
      <c r="BF56" s="39"/>
    </row>
    <row r="57" ht="18" customHeight="1">
      <c r="A57" t="s" s="20">
        <f>"T "&amp;B57</f>
        <v>7458</v>
      </c>
      <c r="B57" s="108">
        <v>54</v>
      </c>
      <c r="C57" s="108">
        <v>1724</v>
      </c>
      <c r="D57" s="105">
        <v>3347.475347222220</v>
      </c>
      <c r="E57" s="102">
        <v>4</v>
      </c>
      <c r="F57" t="s" s="34">
        <v>7459</v>
      </c>
      <c r="G57" s="103"/>
      <c r="H57" s="102"/>
      <c r="I57" s="34"/>
      <c r="J57" s="103"/>
      <c r="K57" s="102"/>
      <c r="L57" s="34"/>
      <c r="M57" s="103">
        <v>125</v>
      </c>
      <c r="N57" s="102">
        <v>4</v>
      </c>
      <c r="O57" t="s" s="34">
        <v>7457</v>
      </c>
      <c r="P57" s="109">
        <v>156083.454166667</v>
      </c>
      <c r="Q57" s="109">
        <v>1764</v>
      </c>
      <c r="R57" s="109">
        <v>69.2416666666667</v>
      </c>
      <c r="S57" t="s" s="34">
        <v>7459</v>
      </c>
      <c r="T57" s="109"/>
      <c r="U57" s="109"/>
      <c r="V57" s="109"/>
      <c r="W57" s="34"/>
      <c r="X57" s="109"/>
      <c r="Y57" s="109"/>
      <c r="Z57" s="109"/>
      <c r="AA57" s="34"/>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55"/>
    </row>
    <row r="58" ht="18" customHeight="1">
      <c r="A58" t="s" s="20">
        <f>"T "&amp;B58</f>
        <v>7460</v>
      </c>
      <c r="B58" s="106">
        <v>55</v>
      </c>
      <c r="C58" s="106">
        <v>1725</v>
      </c>
      <c r="D58" s="107">
        <v>3220.812152777780</v>
      </c>
      <c r="E58" s="98">
        <v>4</v>
      </c>
      <c r="F58" t="s" s="30">
        <v>7461</v>
      </c>
      <c r="G58" s="99"/>
      <c r="H58" s="98"/>
      <c r="I58" s="30"/>
      <c r="J58" s="99"/>
      <c r="K58" s="98"/>
      <c r="L58" s="30"/>
      <c r="M58" s="99">
        <v>15</v>
      </c>
      <c r="N58" s="98">
        <v>3</v>
      </c>
      <c r="O58" t="s" s="30">
        <v>7457</v>
      </c>
      <c r="P58" s="110">
        <v>20136.0416666667</v>
      </c>
      <c r="Q58" s="110">
        <v>1800</v>
      </c>
      <c r="R58" s="110">
        <v>0</v>
      </c>
      <c r="S58" t="s" s="30">
        <v>7461</v>
      </c>
      <c r="T58" s="110"/>
      <c r="U58" s="110"/>
      <c r="V58" s="110"/>
      <c r="W58" s="30"/>
      <c r="X58" s="110"/>
      <c r="Y58" s="110"/>
      <c r="Z58" s="110"/>
      <c r="AA58" s="30"/>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39"/>
    </row>
    <row r="59" ht="18" customHeight="1">
      <c r="A59" t="s" s="20">
        <f>"T "&amp;B59</f>
        <v>7462</v>
      </c>
      <c r="B59" s="108">
        <v>56</v>
      </c>
      <c r="C59" s="108">
        <v>1726</v>
      </c>
      <c r="D59" s="105">
        <v>3588.069097222220</v>
      </c>
      <c r="E59" s="102">
        <v>4</v>
      </c>
      <c r="F59" t="s" s="34">
        <v>7463</v>
      </c>
      <c r="G59" s="103"/>
      <c r="H59" s="102"/>
      <c r="I59" s="34"/>
      <c r="J59" s="103"/>
      <c r="K59" s="102"/>
      <c r="L59" s="34"/>
      <c r="M59" s="103"/>
      <c r="N59" s="102"/>
      <c r="O59" s="34"/>
      <c r="P59" t="s" s="34">
        <v>7464</v>
      </c>
      <c r="Q59" t="s" s="34">
        <v>7465</v>
      </c>
      <c r="R59" s="109">
        <v>0</v>
      </c>
      <c r="S59" t="s" s="34">
        <v>7463</v>
      </c>
      <c r="T59" s="109"/>
      <c r="U59" s="109"/>
      <c r="V59" s="109"/>
      <c r="W59" s="34"/>
      <c r="X59" s="109"/>
      <c r="Y59" s="109"/>
      <c r="Z59" s="109"/>
      <c r="AA59" s="34"/>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55"/>
    </row>
    <row r="60" ht="18" customHeight="1">
      <c r="A60" t="s" s="20">
        <f>"T "&amp;B60</f>
        <v>7466</v>
      </c>
      <c r="B60" s="106">
        <v>57</v>
      </c>
      <c r="C60" s="106">
        <v>1727</v>
      </c>
      <c r="D60" s="107">
        <v>3108.978472222220</v>
      </c>
      <c r="E60" s="98">
        <v>4</v>
      </c>
      <c r="F60" t="s" s="30">
        <v>7467</v>
      </c>
      <c r="G60" s="99">
        <v>40</v>
      </c>
      <c r="H60" s="98">
        <v>1</v>
      </c>
      <c r="I60" t="s" s="30">
        <v>7468</v>
      </c>
      <c r="J60" s="99"/>
      <c r="K60" s="98"/>
      <c r="L60" s="30"/>
      <c r="M60" s="99"/>
      <c r="N60" s="98"/>
      <c r="O60" s="30"/>
      <c r="P60" t="s" s="30">
        <v>7469</v>
      </c>
      <c r="Q60" t="s" s="30">
        <v>7433</v>
      </c>
      <c r="R60" s="110">
        <v>0.6</v>
      </c>
      <c r="S60" t="s" s="30">
        <v>7467</v>
      </c>
      <c r="T60" s="110"/>
      <c r="U60" s="110"/>
      <c r="V60" s="110"/>
      <c r="W60" s="30"/>
      <c r="X60" s="110"/>
      <c r="Y60" s="110"/>
      <c r="Z60" s="110"/>
      <c r="AA60" s="30"/>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c r="BE60" s="32"/>
      <c r="BF60" s="39"/>
    </row>
    <row r="61" ht="18" customHeight="1">
      <c r="A61" t="s" s="20">
        <f>"T "&amp;B61</f>
        <v>7470</v>
      </c>
      <c r="B61" s="108">
        <v>58</v>
      </c>
      <c r="C61" s="108">
        <v>1728</v>
      </c>
      <c r="D61" s="105"/>
      <c r="E61" s="102"/>
      <c r="F61" s="34"/>
      <c r="G61" s="103">
        <v>1240</v>
      </c>
      <c r="H61" s="102">
        <v>2</v>
      </c>
      <c r="I61" t="s" s="34">
        <v>7468</v>
      </c>
      <c r="J61" s="103"/>
      <c r="K61" s="102"/>
      <c r="L61" s="34"/>
      <c r="M61" s="103"/>
      <c r="N61" s="102"/>
      <c r="O61" s="34"/>
      <c r="P61" t="s" s="34"/>
      <c r="Q61" t="s" s="34"/>
      <c r="R61" t="s" s="34"/>
      <c r="S61" s="34"/>
      <c r="T61" s="109"/>
      <c r="U61" s="109"/>
      <c r="V61" s="109"/>
      <c r="W61" s="34"/>
      <c r="X61" s="109"/>
      <c r="Y61" s="109"/>
      <c r="Z61" s="109"/>
      <c r="AA61" s="34"/>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55"/>
    </row>
    <row r="62" ht="18" customHeight="1">
      <c r="A62" t="s" s="20">
        <f>"T "&amp;B62</f>
        <v>7471</v>
      </c>
      <c r="B62" s="106">
        <v>59</v>
      </c>
      <c r="C62" s="106">
        <v>1729</v>
      </c>
      <c r="D62" s="107">
        <v>989.049999999999</v>
      </c>
      <c r="E62" s="98">
        <v>4</v>
      </c>
      <c r="F62" t="s" s="30">
        <v>7472</v>
      </c>
      <c r="G62" s="99">
        <v>88</v>
      </c>
      <c r="H62" s="98">
        <v>4</v>
      </c>
      <c r="I62" t="s" s="30">
        <v>7468</v>
      </c>
      <c r="J62" s="99"/>
      <c r="K62" s="98"/>
      <c r="L62" s="79"/>
      <c r="M62" s="99"/>
      <c r="N62" s="98"/>
      <c r="O62" s="79"/>
      <c r="P62" t="s" s="30"/>
      <c r="Q62" t="s" s="30"/>
      <c r="R62" t="s" s="30"/>
      <c r="S62" s="30"/>
      <c r="T62" s="110"/>
      <c r="U62" s="110"/>
      <c r="V62" s="110"/>
      <c r="W62" s="30"/>
      <c r="X62" s="110"/>
      <c r="Y62" s="110"/>
      <c r="Z62" s="110"/>
      <c r="AA62" s="30"/>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c r="BE62" s="32"/>
      <c r="BF62" s="39"/>
    </row>
    <row r="63" ht="18" customHeight="1">
      <c r="A63" t="s" s="20">
        <f>"T "&amp;B63</f>
        <v>7473</v>
      </c>
      <c r="B63" s="108">
        <v>60</v>
      </c>
      <c r="C63" s="108">
        <v>1730</v>
      </c>
      <c r="D63" s="105">
        <v>1505.121180555560</v>
      </c>
      <c r="E63" s="102">
        <v>4</v>
      </c>
      <c r="F63" t="s" s="34">
        <v>7474</v>
      </c>
      <c r="G63" s="103">
        <v>275</v>
      </c>
      <c r="H63" s="102">
        <v>1</v>
      </c>
      <c r="I63" t="s" s="34">
        <v>7468</v>
      </c>
      <c r="J63" s="103"/>
      <c r="K63" s="102"/>
      <c r="L63" s="34"/>
      <c r="M63" s="103"/>
      <c r="N63" s="102"/>
      <c r="O63" s="34"/>
      <c r="P63" t="s" s="34">
        <v>7475</v>
      </c>
      <c r="Q63" t="s" s="34">
        <v>7476</v>
      </c>
      <c r="R63" s="109">
        <v>0</v>
      </c>
      <c r="S63" t="s" s="34">
        <v>7474</v>
      </c>
      <c r="T63" s="109"/>
      <c r="U63" s="109"/>
      <c r="V63" s="109"/>
      <c r="W63" s="34"/>
      <c r="X63" s="109"/>
      <c r="Y63" s="109"/>
      <c r="Z63" s="109"/>
      <c r="AA63" s="34"/>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55"/>
    </row>
    <row r="64" ht="18" customHeight="1">
      <c r="A64" t="s" s="20">
        <f>"T "&amp;B64</f>
        <v>7477</v>
      </c>
      <c r="B64" s="106">
        <v>61</v>
      </c>
      <c r="C64" s="106">
        <v>1731</v>
      </c>
      <c r="D64" s="107">
        <v>780.7298611111109</v>
      </c>
      <c r="E64" s="98">
        <v>4</v>
      </c>
      <c r="F64" t="s" s="30">
        <v>7478</v>
      </c>
      <c r="G64" s="99"/>
      <c r="H64" s="98"/>
      <c r="I64" s="30"/>
      <c r="J64" s="99"/>
      <c r="K64" s="98"/>
      <c r="L64" s="30"/>
      <c r="M64" s="99"/>
      <c r="N64" s="98"/>
      <c r="O64" s="30"/>
      <c r="P64" t="s" s="30">
        <v>7479</v>
      </c>
      <c r="Q64" t="s" s="30">
        <v>7480</v>
      </c>
      <c r="R64" s="110">
        <v>0.5166666666666671</v>
      </c>
      <c r="S64" t="s" s="30">
        <v>7478</v>
      </c>
      <c r="T64" s="110"/>
      <c r="U64" s="110"/>
      <c r="V64" s="110"/>
      <c r="W64" s="30"/>
      <c r="X64" s="110"/>
      <c r="Y64" s="110"/>
      <c r="Z64" s="110"/>
      <c r="AA64" s="30"/>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c r="BE64" s="32"/>
      <c r="BF64" s="39"/>
    </row>
    <row r="65" ht="18" customHeight="1">
      <c r="A65" t="s" s="20">
        <f>"T "&amp;B65</f>
        <v>7481</v>
      </c>
      <c r="B65" s="108">
        <v>62</v>
      </c>
      <c r="C65" s="108">
        <v>1732</v>
      </c>
      <c r="D65" s="105">
        <v>1189.410763888890</v>
      </c>
      <c r="E65" s="102">
        <v>4</v>
      </c>
      <c r="F65" t="s" s="34">
        <v>7482</v>
      </c>
      <c r="G65" s="103"/>
      <c r="H65" s="102"/>
      <c r="I65" s="34"/>
      <c r="J65" s="103"/>
      <c r="K65" s="102"/>
      <c r="L65" s="34"/>
      <c r="M65" s="103"/>
      <c r="N65" s="102"/>
      <c r="O65" s="34"/>
      <c r="P65" t="s" s="34">
        <v>7483</v>
      </c>
      <c r="Q65" t="s" s="34">
        <v>7484</v>
      </c>
      <c r="R65" s="109">
        <v>3.85</v>
      </c>
      <c r="S65" t="s" s="34">
        <v>7482</v>
      </c>
      <c r="T65" s="109"/>
      <c r="U65" s="109"/>
      <c r="V65" s="109"/>
      <c r="W65" s="34"/>
      <c r="X65" s="109"/>
      <c r="Y65" s="109"/>
      <c r="Z65" s="109"/>
      <c r="AA65" s="34"/>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55"/>
    </row>
    <row r="66" ht="18" customHeight="1">
      <c r="A66" t="s" s="20">
        <f>"T "&amp;B66</f>
        <v>7485</v>
      </c>
      <c r="B66" s="106">
        <v>63</v>
      </c>
      <c r="C66" s="106">
        <v>1733</v>
      </c>
      <c r="D66" s="107">
        <v>1461.121875</v>
      </c>
      <c r="E66" s="98">
        <v>4</v>
      </c>
      <c r="F66" t="s" s="30">
        <v>7486</v>
      </c>
      <c r="G66" s="99"/>
      <c r="H66" s="98"/>
      <c r="I66" s="30"/>
      <c r="J66" s="99"/>
      <c r="K66" s="98"/>
      <c r="L66" s="30"/>
      <c r="M66" s="99"/>
      <c r="N66" s="98"/>
      <c r="O66" s="30"/>
      <c r="P66" t="s" s="30">
        <v>7487</v>
      </c>
      <c r="Q66" t="s" s="30">
        <v>7488</v>
      </c>
      <c r="R66" s="110">
        <v>0.95</v>
      </c>
      <c r="S66" t="s" s="30">
        <v>7486</v>
      </c>
      <c r="T66" s="110"/>
      <c r="U66" s="110"/>
      <c r="V66" s="110"/>
      <c r="W66" s="30"/>
      <c r="X66" s="110"/>
      <c r="Y66" s="110"/>
      <c r="Z66" s="110"/>
      <c r="AA66" s="30"/>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c r="BE66" s="32"/>
      <c r="BF66" s="39"/>
    </row>
    <row r="67" ht="18" customHeight="1">
      <c r="A67" t="s" s="20">
        <f>"T "&amp;B67</f>
        <v>7489</v>
      </c>
      <c r="B67" s="108">
        <v>64</v>
      </c>
      <c r="C67" s="108">
        <v>1734</v>
      </c>
      <c r="D67" s="105">
        <v>1261.733333333330</v>
      </c>
      <c r="E67" s="102">
        <v>4</v>
      </c>
      <c r="F67" t="s" s="34">
        <v>7490</v>
      </c>
      <c r="G67" s="103"/>
      <c r="H67" s="102"/>
      <c r="I67" s="34"/>
      <c r="J67" s="103"/>
      <c r="K67" s="102"/>
      <c r="L67" s="34"/>
      <c r="M67" s="103"/>
      <c r="N67" s="102"/>
      <c r="O67" s="34"/>
      <c r="P67" t="s" s="34">
        <v>7491</v>
      </c>
      <c r="Q67" t="s" s="34">
        <v>7433</v>
      </c>
      <c r="R67" s="109">
        <v>0</v>
      </c>
      <c r="S67" t="s" s="34">
        <v>7490</v>
      </c>
      <c r="T67" s="109"/>
      <c r="U67" s="109"/>
      <c r="V67" s="109"/>
      <c r="W67" s="34"/>
      <c r="X67" s="109"/>
      <c r="Y67" s="109"/>
      <c r="Z67" s="109"/>
      <c r="AA67" s="34"/>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55"/>
    </row>
    <row r="68" ht="18" customHeight="1">
      <c r="A68" t="s" s="20">
        <f>"T "&amp;B68</f>
        <v>7492</v>
      </c>
      <c r="B68" s="106">
        <v>65</v>
      </c>
      <c r="C68" s="106">
        <v>1735</v>
      </c>
      <c r="D68" s="107">
        <v>1594.550694444440</v>
      </c>
      <c r="E68" s="98">
        <v>4</v>
      </c>
      <c r="F68" t="s" s="30">
        <v>7493</v>
      </c>
      <c r="G68" s="99"/>
      <c r="H68" s="98"/>
      <c r="I68" s="30"/>
      <c r="J68" s="99"/>
      <c r="K68" s="98"/>
      <c r="L68" s="30"/>
      <c r="M68" s="99"/>
      <c r="N68" s="98"/>
      <c r="O68" s="30"/>
      <c r="P68" t="s" s="30">
        <v>7494</v>
      </c>
      <c r="Q68" t="s" s="30">
        <v>7495</v>
      </c>
      <c r="R68" s="110">
        <v>4</v>
      </c>
      <c r="S68" t="s" s="30">
        <v>7493</v>
      </c>
      <c r="T68" s="110"/>
      <c r="U68" s="110"/>
      <c r="V68" s="110"/>
      <c r="W68" s="30"/>
      <c r="X68" s="110"/>
      <c r="Y68" s="110"/>
      <c r="Z68" s="110"/>
      <c r="AA68" s="30"/>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32"/>
      <c r="BC68" s="32"/>
      <c r="BD68" s="32"/>
      <c r="BE68" s="32"/>
      <c r="BF68" s="39"/>
    </row>
    <row r="69" ht="18" customHeight="1">
      <c r="A69" t="s" s="20">
        <f>"T "&amp;B69</f>
        <v>7496</v>
      </c>
      <c r="B69" s="108">
        <v>66</v>
      </c>
      <c r="C69" s="108">
        <v>1736</v>
      </c>
      <c r="D69" s="105">
        <v>2231.850694444450</v>
      </c>
      <c r="E69" s="102">
        <v>4</v>
      </c>
      <c r="F69" t="s" s="34">
        <v>7497</v>
      </c>
      <c r="G69" s="103"/>
      <c r="H69" s="102"/>
      <c r="I69" s="34"/>
      <c r="J69" s="103"/>
      <c r="K69" s="102"/>
      <c r="L69" s="34"/>
      <c r="M69" s="103"/>
      <c r="N69" s="102"/>
      <c r="O69" s="34"/>
      <c r="P69" t="s" s="34">
        <v>7498</v>
      </c>
      <c r="Q69" t="s" s="34">
        <v>7433</v>
      </c>
      <c r="R69" s="109">
        <v>0</v>
      </c>
      <c r="S69" t="s" s="34">
        <v>7497</v>
      </c>
      <c r="T69" s="109"/>
      <c r="U69" s="109"/>
      <c r="V69" s="109"/>
      <c r="W69" s="34"/>
      <c r="X69" s="109"/>
      <c r="Y69" s="109"/>
      <c r="Z69" s="109"/>
      <c r="AA69" s="34"/>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55"/>
    </row>
    <row r="70" ht="18" customHeight="1">
      <c r="A70" t="s" s="20">
        <f>"T "&amp;B70</f>
        <v>7499</v>
      </c>
      <c r="B70" s="106">
        <v>67</v>
      </c>
      <c r="C70" s="106">
        <v>1737</v>
      </c>
      <c r="D70" s="107">
        <v>2176.776736111110</v>
      </c>
      <c r="E70" s="98">
        <v>4</v>
      </c>
      <c r="F70" t="s" s="30">
        <v>7500</v>
      </c>
      <c r="G70" s="99"/>
      <c r="H70" s="98"/>
      <c r="I70" s="30"/>
      <c r="J70" s="99"/>
      <c r="K70" s="98"/>
      <c r="L70" s="30"/>
      <c r="M70" s="99"/>
      <c r="N70" s="98"/>
      <c r="O70" s="30"/>
      <c r="P70" t="s" s="30">
        <v>7501</v>
      </c>
      <c r="Q70" t="s" s="30">
        <v>7502</v>
      </c>
      <c r="R70" s="110">
        <v>1.9</v>
      </c>
      <c r="S70" t="s" s="30">
        <v>7500</v>
      </c>
      <c r="T70" s="110"/>
      <c r="U70" s="110"/>
      <c r="V70" s="110"/>
      <c r="W70" s="30"/>
      <c r="X70" s="110"/>
      <c r="Y70" s="110"/>
      <c r="Z70" s="110"/>
      <c r="AA70" s="30"/>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c r="BE70" s="32"/>
      <c r="BF70" s="39"/>
    </row>
    <row r="71" ht="18" customHeight="1">
      <c r="A71" t="s" s="20">
        <f>"T "&amp;B71</f>
        <v>7503</v>
      </c>
      <c r="B71" s="108">
        <v>68</v>
      </c>
      <c r="C71" s="108">
        <v>1738</v>
      </c>
      <c r="D71" s="105">
        <v>2520.248263888890</v>
      </c>
      <c r="E71" s="102">
        <v>4</v>
      </c>
      <c r="F71" t="s" s="34">
        <v>7504</v>
      </c>
      <c r="G71" s="103"/>
      <c r="H71" s="102"/>
      <c r="I71" s="34"/>
      <c r="J71" s="103"/>
      <c r="K71" s="102"/>
      <c r="L71" s="34"/>
      <c r="M71" s="103"/>
      <c r="N71" s="102"/>
      <c r="O71" s="34"/>
      <c r="P71" t="s" s="34">
        <v>7505</v>
      </c>
      <c r="Q71" t="s" s="34">
        <v>7433</v>
      </c>
      <c r="R71" s="109">
        <v>0</v>
      </c>
      <c r="S71" t="s" s="34">
        <v>7504</v>
      </c>
      <c r="T71" s="109"/>
      <c r="U71" s="109"/>
      <c r="V71" s="109"/>
      <c r="W71" s="34"/>
      <c r="X71" s="109"/>
      <c r="Y71" s="109"/>
      <c r="Z71" s="109"/>
      <c r="AA71" s="34"/>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55"/>
    </row>
    <row r="72" ht="18" customHeight="1">
      <c r="A72" t="s" s="20">
        <f>"T "&amp;B72</f>
        <v>7506</v>
      </c>
      <c r="B72" s="106">
        <v>69</v>
      </c>
      <c r="C72" s="106">
        <v>1739</v>
      </c>
      <c r="D72" s="107">
        <v>1945.365972222230</v>
      </c>
      <c r="E72" s="98">
        <v>4</v>
      </c>
      <c r="F72" t="s" s="30">
        <v>7507</v>
      </c>
      <c r="G72" s="99"/>
      <c r="H72" s="98"/>
      <c r="I72" s="30"/>
      <c r="J72" s="99"/>
      <c r="K72" s="98"/>
      <c r="L72" s="30"/>
      <c r="M72" s="99"/>
      <c r="N72" s="98"/>
      <c r="O72" s="30"/>
      <c r="P72" t="s" s="30">
        <v>7508</v>
      </c>
      <c r="Q72" t="s" s="30">
        <v>7509</v>
      </c>
      <c r="R72" s="110">
        <v>0.716666666666667</v>
      </c>
      <c r="S72" t="s" s="30">
        <v>7507</v>
      </c>
      <c r="T72" s="110"/>
      <c r="U72" s="110"/>
      <c r="V72" s="110"/>
      <c r="W72" s="30"/>
      <c r="X72" s="110"/>
      <c r="Y72" s="110"/>
      <c r="Z72" s="110"/>
      <c r="AA72" s="30"/>
      <c r="AB72" s="32"/>
      <c r="AC72" s="32"/>
      <c r="AD72" s="32"/>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32"/>
      <c r="BD72" s="32"/>
      <c r="BE72" s="32"/>
      <c r="BF72" s="39"/>
    </row>
    <row r="73" ht="18" customHeight="1">
      <c r="A73" t="s" s="20">
        <f>"T "&amp;B73</f>
        <v>7510</v>
      </c>
      <c r="B73" s="108">
        <v>70</v>
      </c>
      <c r="C73" s="108">
        <v>1740</v>
      </c>
      <c r="D73" s="105">
        <v>1997.199305555560</v>
      </c>
      <c r="E73" s="102">
        <v>4</v>
      </c>
      <c r="F73" t="s" s="34">
        <v>7511</v>
      </c>
      <c r="G73" s="103"/>
      <c r="H73" s="102"/>
      <c r="I73" s="34"/>
      <c r="J73" s="103"/>
      <c r="K73" s="102"/>
      <c r="L73" s="34"/>
      <c r="M73" s="103"/>
      <c r="N73" s="102"/>
      <c r="O73" s="34"/>
      <c r="P73" t="s" s="34">
        <v>7512</v>
      </c>
      <c r="Q73" t="s" s="34">
        <v>7433</v>
      </c>
      <c r="R73" s="109">
        <v>0</v>
      </c>
      <c r="S73" t="s" s="34">
        <v>7511</v>
      </c>
      <c r="T73" s="109"/>
      <c r="U73" s="109"/>
      <c r="V73" s="109"/>
      <c r="W73" s="34"/>
      <c r="X73" s="109"/>
      <c r="Y73" s="109"/>
      <c r="Z73" s="109"/>
      <c r="AA73" s="34"/>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BB73" s="16"/>
      <c r="BC73" s="16"/>
      <c r="BD73" s="16"/>
      <c r="BE73" s="16"/>
      <c r="BF73" s="55"/>
    </row>
    <row r="74" ht="18" customHeight="1">
      <c r="A74" t="s" s="20">
        <f>"T "&amp;B74</f>
        <v>7513</v>
      </c>
      <c r="B74" s="106">
        <v>71</v>
      </c>
      <c r="C74" s="106">
        <v>1741</v>
      </c>
      <c r="D74" s="107">
        <v>1289.174305555560</v>
      </c>
      <c r="E74" s="98">
        <v>4</v>
      </c>
      <c r="F74" t="s" s="30">
        <v>7514</v>
      </c>
      <c r="G74" s="99"/>
      <c r="H74" s="98"/>
      <c r="I74" s="30"/>
      <c r="J74" s="99"/>
      <c r="K74" s="98"/>
      <c r="L74" s="30"/>
      <c r="M74" s="99"/>
      <c r="N74" s="98"/>
      <c r="O74" s="30"/>
      <c r="P74" t="s" s="30">
        <v>7515</v>
      </c>
      <c r="Q74" t="s" s="30">
        <v>7433</v>
      </c>
      <c r="R74" s="110">
        <v>0</v>
      </c>
      <c r="S74" t="s" s="30">
        <v>7514</v>
      </c>
      <c r="T74" s="110"/>
      <c r="U74" s="110"/>
      <c r="V74" s="110"/>
      <c r="W74" s="30"/>
      <c r="X74" s="110"/>
      <c r="Y74" s="110"/>
      <c r="Z74" s="110"/>
      <c r="AA74" s="30"/>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c r="BE74" s="32"/>
      <c r="BF74" s="39"/>
    </row>
    <row r="75" ht="18" customHeight="1">
      <c r="A75" t="s" s="20">
        <f>"T "&amp;B75</f>
        <v>7516</v>
      </c>
      <c r="B75" s="108">
        <v>72</v>
      </c>
      <c r="C75" s="108">
        <v>1742</v>
      </c>
      <c r="D75" s="105">
        <v>1030.727430555560</v>
      </c>
      <c r="E75" s="102">
        <v>4</v>
      </c>
      <c r="F75" t="s" s="34">
        <v>7517</v>
      </c>
      <c r="G75" s="103">
        <v>155</v>
      </c>
      <c r="H75" s="102">
        <v>1</v>
      </c>
      <c r="I75" t="s" s="34">
        <v>7468</v>
      </c>
      <c r="J75" s="103"/>
      <c r="K75" s="102"/>
      <c r="L75" s="34"/>
      <c r="M75" s="103"/>
      <c r="N75" s="102"/>
      <c r="O75" s="34"/>
      <c r="P75" t="s" s="34"/>
      <c r="Q75" t="s" s="34"/>
      <c r="R75" t="s" s="34"/>
      <c r="S75" s="34"/>
      <c r="T75" s="109"/>
      <c r="U75" s="109"/>
      <c r="V75" s="109"/>
      <c r="W75" s="34"/>
      <c r="X75" s="109"/>
      <c r="Y75" s="109"/>
      <c r="Z75" s="109"/>
      <c r="AA75" s="34"/>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c r="BB75" s="16"/>
      <c r="BC75" s="16"/>
      <c r="BD75" s="16"/>
      <c r="BE75" s="16"/>
      <c r="BF75" s="55"/>
    </row>
    <row r="76" ht="18" customHeight="1">
      <c r="A76" t="s" s="20">
        <f>"T "&amp;B76</f>
        <v>7518</v>
      </c>
      <c r="B76" s="106">
        <v>73</v>
      </c>
      <c r="C76" s="106">
        <v>1743</v>
      </c>
      <c r="D76" s="107">
        <v>1299.071527777780</v>
      </c>
      <c r="E76" s="98">
        <v>4</v>
      </c>
      <c r="F76" t="s" s="30">
        <v>7519</v>
      </c>
      <c r="G76" s="99">
        <v>356</v>
      </c>
      <c r="H76" s="98">
        <v>3</v>
      </c>
      <c r="I76" t="s" s="30">
        <v>7468</v>
      </c>
      <c r="J76" s="99"/>
      <c r="K76" s="98"/>
      <c r="L76" s="30"/>
      <c r="M76" s="99"/>
      <c r="N76" s="98"/>
      <c r="O76" s="30"/>
      <c r="P76" t="s" s="30">
        <v>7433</v>
      </c>
      <c r="Q76" t="s" s="30">
        <v>7433</v>
      </c>
      <c r="R76" s="110">
        <v>0</v>
      </c>
      <c r="S76" t="s" s="30">
        <v>7519</v>
      </c>
      <c r="T76" s="110"/>
      <c r="U76" s="110"/>
      <c r="V76" s="110"/>
      <c r="W76" s="30"/>
      <c r="X76" s="110"/>
      <c r="Y76" s="110"/>
      <c r="Z76" s="110"/>
      <c r="AA76" s="30"/>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c r="BE76" s="32"/>
      <c r="BF76" s="39"/>
    </row>
    <row r="77" ht="18" customHeight="1">
      <c r="A77" t="s" s="20">
        <f>"T "&amp;B77</f>
        <v>7520</v>
      </c>
      <c r="B77" s="108">
        <v>74</v>
      </c>
      <c r="C77" s="108">
        <v>1744</v>
      </c>
      <c r="D77" s="105">
        <v>495.106944444444</v>
      </c>
      <c r="E77" s="102">
        <v>4</v>
      </c>
      <c r="F77" t="s" s="34">
        <v>7521</v>
      </c>
      <c r="G77" s="103">
        <v>285</v>
      </c>
      <c r="H77" s="102">
        <v>3.75</v>
      </c>
      <c r="I77" t="s" s="34">
        <v>7468</v>
      </c>
      <c r="J77" s="103"/>
      <c r="K77" s="102"/>
      <c r="L77" s="34"/>
      <c r="M77" s="103"/>
      <c r="N77" s="102"/>
      <c r="O77" s="34"/>
      <c r="P77" t="s" s="34"/>
      <c r="Q77" t="s" s="34"/>
      <c r="R77" t="s" s="34"/>
      <c r="S77" s="34"/>
      <c r="T77" s="109"/>
      <c r="U77" s="109"/>
      <c r="V77" s="109"/>
      <c r="W77" s="34"/>
      <c r="X77" s="109"/>
      <c r="Y77" s="109"/>
      <c r="Z77" s="109"/>
      <c r="AA77" s="34"/>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c r="BB77" s="16"/>
      <c r="BC77" s="16"/>
      <c r="BD77" s="16"/>
      <c r="BE77" s="16"/>
      <c r="BF77" s="55"/>
    </row>
    <row r="78" ht="18" customHeight="1">
      <c r="A78" t="s" s="20">
        <f>"T "&amp;B78</f>
        <v>7522</v>
      </c>
      <c r="B78" s="106">
        <v>75</v>
      </c>
      <c r="C78" s="106">
        <v>1745</v>
      </c>
      <c r="D78" s="107">
        <v>574.3791666666669</v>
      </c>
      <c r="E78" s="98">
        <v>4</v>
      </c>
      <c r="F78" t="s" s="30">
        <v>7523</v>
      </c>
      <c r="G78" s="99">
        <v>0</v>
      </c>
      <c r="H78" s="98">
        <v>3</v>
      </c>
      <c r="I78" t="s" s="30">
        <v>7468</v>
      </c>
      <c r="J78" s="99"/>
      <c r="K78" s="98"/>
      <c r="L78" s="30"/>
      <c r="M78" s="99"/>
      <c r="N78" s="98"/>
      <c r="O78" s="30"/>
      <c r="P78" t="s" s="30"/>
      <c r="Q78" t="s" s="30"/>
      <c r="R78" t="s" s="30"/>
      <c r="S78" s="30"/>
      <c r="T78" s="110"/>
      <c r="U78" s="110"/>
      <c r="V78" s="110"/>
      <c r="W78" s="30"/>
      <c r="X78" s="110"/>
      <c r="Y78" s="110"/>
      <c r="Z78" s="110"/>
      <c r="AA78" s="30"/>
      <c r="AB78" s="32"/>
      <c r="AC78" s="32"/>
      <c r="AD78" s="32"/>
      <c r="AE78" s="32"/>
      <c r="AF78" s="32"/>
      <c r="AG78" s="32"/>
      <c r="AH78" s="32"/>
      <c r="AI78" s="32"/>
      <c r="AJ78" s="32"/>
      <c r="AK78" s="32"/>
      <c r="AL78" s="32"/>
      <c r="AM78" s="32"/>
      <c r="AN78" s="32"/>
      <c r="AO78" s="32"/>
      <c r="AP78" s="32"/>
      <c r="AQ78" s="32"/>
      <c r="AR78" s="32"/>
      <c r="AS78" s="32"/>
      <c r="AT78" s="32"/>
      <c r="AU78" s="32"/>
      <c r="AV78" s="32"/>
      <c r="AW78" s="32"/>
      <c r="AX78" s="32"/>
      <c r="AY78" s="32"/>
      <c r="AZ78" s="32"/>
      <c r="BA78" s="32"/>
      <c r="BB78" s="32"/>
      <c r="BC78" s="32"/>
      <c r="BD78" s="32"/>
      <c r="BE78" s="32"/>
      <c r="BF78" s="39"/>
    </row>
    <row r="79" ht="18" customHeight="1">
      <c r="A79" t="s" s="20">
        <f>"T "&amp;B79</f>
        <v>7524</v>
      </c>
      <c r="B79" s="108">
        <v>76</v>
      </c>
      <c r="C79" s="108">
        <v>1746</v>
      </c>
      <c r="D79" s="105">
        <v>136.549305555556</v>
      </c>
      <c r="E79" s="102">
        <v>4</v>
      </c>
      <c r="F79" t="s" s="34">
        <v>7525</v>
      </c>
      <c r="G79" s="103">
        <v>60</v>
      </c>
      <c r="H79" s="102">
        <v>1</v>
      </c>
      <c r="I79" t="s" s="34">
        <v>7468</v>
      </c>
      <c r="J79" s="103"/>
      <c r="K79" s="102"/>
      <c r="L79" s="34"/>
      <c r="M79" s="103"/>
      <c r="N79" s="102"/>
      <c r="O79" s="34"/>
      <c r="P79" t="s" s="34"/>
      <c r="Q79" t="s" s="34"/>
      <c r="R79" t="s" s="34"/>
      <c r="S79" s="34"/>
      <c r="T79" s="109"/>
      <c r="U79" s="109"/>
      <c r="V79" s="109"/>
      <c r="W79" s="34"/>
      <c r="X79" s="109"/>
      <c r="Y79" s="109"/>
      <c r="Z79" s="109"/>
      <c r="AA79" s="34"/>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c r="BB79" s="16"/>
      <c r="BC79" s="16"/>
      <c r="BD79" s="16"/>
      <c r="BE79" s="16"/>
      <c r="BF79" s="55"/>
    </row>
    <row r="80" ht="18" customHeight="1">
      <c r="A80" t="s" s="20">
        <f>"T "&amp;B80</f>
        <v>7526</v>
      </c>
      <c r="B80" s="106">
        <v>77</v>
      </c>
      <c r="C80" s="106">
        <v>1747</v>
      </c>
      <c r="D80" s="107">
        <v>596.290277777778</v>
      </c>
      <c r="E80" s="98">
        <v>4</v>
      </c>
      <c r="F80" t="s" s="30">
        <v>7527</v>
      </c>
      <c r="G80" s="99">
        <v>79</v>
      </c>
      <c r="H80" s="98">
        <v>2.5</v>
      </c>
      <c r="I80" t="s" s="30">
        <v>7468</v>
      </c>
      <c r="J80" s="99"/>
      <c r="K80" s="98"/>
      <c r="L80" s="30"/>
      <c r="M80" s="99"/>
      <c r="N80" s="98"/>
      <c r="O80" s="30"/>
      <c r="P80" t="s" s="30"/>
      <c r="Q80" t="s" s="30"/>
      <c r="R80" t="s" s="30"/>
      <c r="S80" s="30"/>
      <c r="T80" s="110"/>
      <c r="U80" s="110"/>
      <c r="V80" s="110"/>
      <c r="W80" s="30"/>
      <c r="X80" s="110"/>
      <c r="Y80" s="110"/>
      <c r="Z80" s="110"/>
      <c r="AA80" s="30"/>
      <c r="AB80" s="32"/>
      <c r="AC80" s="32"/>
      <c r="AD80" s="32"/>
      <c r="AE80" s="32"/>
      <c r="AF80" s="32"/>
      <c r="AG80" s="32"/>
      <c r="AH80" s="32"/>
      <c r="AI80" s="32"/>
      <c r="AJ80" s="32"/>
      <c r="AK80" s="32"/>
      <c r="AL80" s="32"/>
      <c r="AM80" s="32"/>
      <c r="AN80" s="32"/>
      <c r="AO80" s="32"/>
      <c r="AP80" s="32"/>
      <c r="AQ80" s="32"/>
      <c r="AR80" s="32"/>
      <c r="AS80" s="32"/>
      <c r="AT80" s="32"/>
      <c r="AU80" s="32"/>
      <c r="AV80" s="32"/>
      <c r="AW80" s="32"/>
      <c r="AX80" s="32"/>
      <c r="AY80" s="32"/>
      <c r="AZ80" s="32"/>
      <c r="BA80" s="32"/>
      <c r="BB80" s="32"/>
      <c r="BC80" s="32"/>
      <c r="BD80" s="32"/>
      <c r="BE80" s="32"/>
      <c r="BF80" s="39"/>
    </row>
    <row r="81" ht="18" customHeight="1">
      <c r="A81" t="s" s="20">
        <f>"T "&amp;B81</f>
        <v>7528</v>
      </c>
      <c r="B81" s="108">
        <v>78</v>
      </c>
      <c r="C81" s="108">
        <v>1748</v>
      </c>
      <c r="D81" s="105">
        <v>1747.095486111110</v>
      </c>
      <c r="E81" s="102">
        <v>4</v>
      </c>
      <c r="F81" t="s" s="34">
        <v>7529</v>
      </c>
      <c r="G81" s="103">
        <v>0</v>
      </c>
      <c r="H81" s="102">
        <v>2</v>
      </c>
      <c r="I81" t="s" s="34">
        <v>7468</v>
      </c>
      <c r="J81" s="103"/>
      <c r="K81" s="102"/>
      <c r="L81" s="34"/>
      <c r="M81" s="103"/>
      <c r="N81" s="102"/>
      <c r="O81" s="34"/>
      <c r="P81" t="s" s="34"/>
      <c r="Q81" t="s" s="34"/>
      <c r="R81" t="s" s="34"/>
      <c r="S81" s="34"/>
      <c r="T81" s="109"/>
      <c r="U81" s="109"/>
      <c r="V81" s="109"/>
      <c r="W81" s="34"/>
      <c r="X81" s="109"/>
      <c r="Y81" s="109"/>
      <c r="Z81" s="109"/>
      <c r="AA81" s="34"/>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c r="BB81" s="16"/>
      <c r="BC81" s="16"/>
      <c r="BD81" s="16"/>
      <c r="BE81" s="16"/>
      <c r="BF81" s="55"/>
    </row>
    <row r="82" ht="18" customHeight="1">
      <c r="A82" t="s" s="20">
        <f>"T "&amp;B82</f>
        <v>7530</v>
      </c>
      <c r="B82" s="106">
        <v>79</v>
      </c>
      <c r="C82" s="106">
        <v>1749</v>
      </c>
      <c r="D82" s="107">
        <v>1233.646875</v>
      </c>
      <c r="E82" s="98">
        <v>4</v>
      </c>
      <c r="F82" t="s" s="30">
        <v>7531</v>
      </c>
      <c r="G82" s="99"/>
      <c r="H82" s="98"/>
      <c r="I82" s="30"/>
      <c r="J82" s="99"/>
      <c r="K82" s="98"/>
      <c r="L82" s="30"/>
      <c r="M82" s="99"/>
      <c r="N82" s="98"/>
      <c r="O82" s="30"/>
      <c r="P82" t="s" s="30"/>
      <c r="Q82" t="s" s="30"/>
      <c r="R82" t="s" s="30"/>
      <c r="S82" s="30"/>
      <c r="T82" s="110"/>
      <c r="U82" s="110"/>
      <c r="V82" s="110"/>
      <c r="W82" s="30"/>
      <c r="X82" s="110"/>
      <c r="Y82" s="110"/>
      <c r="Z82" s="110"/>
      <c r="AA82" s="30"/>
      <c r="AB82" s="32"/>
      <c r="AC82" s="32"/>
      <c r="AD82" s="32"/>
      <c r="AE82" s="32"/>
      <c r="AF82" s="32"/>
      <c r="AG82" s="32"/>
      <c r="AH82" s="32"/>
      <c r="AI82" s="32"/>
      <c r="AJ82" s="32"/>
      <c r="AK82" s="32"/>
      <c r="AL82" s="32"/>
      <c r="AM82" s="32"/>
      <c r="AN82" s="32"/>
      <c r="AO82" s="32"/>
      <c r="AP82" s="32"/>
      <c r="AQ82" s="32"/>
      <c r="AR82" s="32"/>
      <c r="AS82" s="32"/>
      <c r="AT82" s="32"/>
      <c r="AU82" s="32"/>
      <c r="AV82" s="32"/>
      <c r="AW82" s="32"/>
      <c r="AX82" s="32"/>
      <c r="AY82" s="32"/>
      <c r="AZ82" s="32"/>
      <c r="BA82" s="32"/>
      <c r="BB82" s="32"/>
      <c r="BC82" s="32"/>
      <c r="BD82" s="32"/>
      <c r="BE82" s="32"/>
      <c r="BF82" s="39"/>
    </row>
    <row r="83" ht="18" customHeight="1">
      <c r="A83" t="s" s="20">
        <f>"T "&amp;B83</f>
        <v>7532</v>
      </c>
      <c r="B83" s="108">
        <v>80</v>
      </c>
      <c r="C83" s="108">
        <v>1750</v>
      </c>
      <c r="D83" s="105">
        <v>4659.835416666670</v>
      </c>
      <c r="E83" s="102">
        <v>4</v>
      </c>
      <c r="F83" t="s" s="34">
        <v>7533</v>
      </c>
      <c r="G83" s="103"/>
      <c r="H83" s="102"/>
      <c r="I83" s="34"/>
      <c r="J83" s="103"/>
      <c r="K83" s="102"/>
      <c r="L83" s="34"/>
      <c r="M83" s="103"/>
      <c r="N83" s="102"/>
      <c r="O83" s="34"/>
      <c r="P83" t="s" s="34"/>
      <c r="Q83" t="s" s="34"/>
      <c r="R83" t="s" s="34"/>
      <c r="S83" s="34"/>
      <c r="T83" s="109"/>
      <c r="U83" s="109"/>
      <c r="V83" s="109"/>
      <c r="W83" s="34"/>
      <c r="X83" s="109"/>
      <c r="Y83" s="109"/>
      <c r="Z83" s="109"/>
      <c r="AA83" s="34"/>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c r="BB83" s="16"/>
      <c r="BC83" s="16"/>
      <c r="BD83" s="16"/>
      <c r="BE83" s="16"/>
      <c r="BF83" s="55"/>
    </row>
    <row r="84" ht="18" customHeight="1">
      <c r="A84" t="s" s="20">
        <f>"T "&amp;B84</f>
        <v>7534</v>
      </c>
      <c r="B84" s="106">
        <v>81</v>
      </c>
      <c r="C84" s="106">
        <v>1751</v>
      </c>
      <c r="D84" s="107">
        <v>7386.182291666660</v>
      </c>
      <c r="E84" s="98">
        <v>4</v>
      </c>
      <c r="F84" t="s" s="30">
        <v>7535</v>
      </c>
      <c r="G84" s="99"/>
      <c r="H84" s="98"/>
      <c r="I84" s="30"/>
      <c r="J84" s="99"/>
      <c r="K84" s="98"/>
      <c r="L84" s="30"/>
      <c r="M84" s="99"/>
      <c r="N84" s="98"/>
      <c r="O84" s="30"/>
      <c r="P84" t="s" s="30">
        <v>7433</v>
      </c>
      <c r="Q84" t="s" s="30">
        <v>7433</v>
      </c>
      <c r="R84" s="110">
        <v>0</v>
      </c>
      <c r="S84" t="s" s="30">
        <v>7535</v>
      </c>
      <c r="T84" s="110"/>
      <c r="U84" s="110"/>
      <c r="V84" s="110"/>
      <c r="W84" s="30"/>
      <c r="X84" s="110"/>
      <c r="Y84" s="110"/>
      <c r="Z84" s="110"/>
      <c r="AA84" s="30"/>
      <c r="AB84" s="32"/>
      <c r="AC84" s="32"/>
      <c r="AD84" s="32"/>
      <c r="AE84" s="32"/>
      <c r="AF84" s="32"/>
      <c r="AG84" s="32"/>
      <c r="AH84" s="32"/>
      <c r="AI84" s="32"/>
      <c r="AJ84" s="32"/>
      <c r="AK84" s="32"/>
      <c r="AL84" s="32"/>
      <c r="AM84" s="32"/>
      <c r="AN84" s="32"/>
      <c r="AO84" s="32"/>
      <c r="AP84" s="32"/>
      <c r="AQ84" s="32"/>
      <c r="AR84" s="32"/>
      <c r="AS84" s="32"/>
      <c r="AT84" s="32"/>
      <c r="AU84" s="32"/>
      <c r="AV84" s="32"/>
      <c r="AW84" s="32"/>
      <c r="AX84" s="32"/>
      <c r="AY84" s="32"/>
      <c r="AZ84" s="32"/>
      <c r="BA84" s="32"/>
      <c r="BB84" s="32"/>
      <c r="BC84" s="32"/>
      <c r="BD84" s="32"/>
      <c r="BE84" s="32"/>
      <c r="BF84" s="39"/>
    </row>
    <row r="85" ht="18" customHeight="1">
      <c r="A85" t="s" s="20">
        <f>"T "&amp;B85</f>
        <v>7536</v>
      </c>
      <c r="B85" s="108">
        <v>82</v>
      </c>
      <c r="C85" s="108">
        <v>1752</v>
      </c>
      <c r="D85" s="105">
        <v>5368.412152777770</v>
      </c>
      <c r="E85" s="102">
        <v>4</v>
      </c>
      <c r="F85" t="s" s="34">
        <v>7537</v>
      </c>
      <c r="G85" s="103">
        <v>1062.5</v>
      </c>
      <c r="H85" s="102">
        <v>4</v>
      </c>
      <c r="I85" t="s" s="34">
        <v>7468</v>
      </c>
      <c r="J85" s="103">
        <v>0</v>
      </c>
      <c r="K85" s="102">
        <v>1</v>
      </c>
      <c r="L85" t="s" s="34">
        <v>7538</v>
      </c>
      <c r="M85" s="103"/>
      <c r="N85" s="102"/>
      <c r="O85" s="34"/>
      <c r="P85" t="s" s="34"/>
      <c r="Q85" t="s" s="34"/>
      <c r="R85" t="s" s="34"/>
      <c r="S85" s="34"/>
      <c r="T85" s="109"/>
      <c r="U85" s="109"/>
      <c r="V85" s="109"/>
      <c r="W85" s="34"/>
      <c r="X85" s="109"/>
      <c r="Y85" s="109"/>
      <c r="Z85" s="109"/>
      <c r="AA85" s="34"/>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c r="BB85" s="16"/>
      <c r="BC85" s="16"/>
      <c r="BD85" s="16"/>
      <c r="BE85" s="16"/>
      <c r="BF85" s="55"/>
    </row>
    <row r="86" ht="18" customHeight="1">
      <c r="A86" t="s" s="20">
        <f>"T "&amp;B86</f>
        <v>7539</v>
      </c>
      <c r="B86" s="106">
        <v>83</v>
      </c>
      <c r="C86" s="106">
        <v>1753</v>
      </c>
      <c r="D86" s="107">
        <v>3912.259722222220</v>
      </c>
      <c r="E86" s="98">
        <v>4</v>
      </c>
      <c r="F86" t="s" s="30">
        <v>7540</v>
      </c>
      <c r="G86" s="99">
        <v>300</v>
      </c>
      <c r="H86" s="98">
        <v>3</v>
      </c>
      <c r="I86" t="s" s="30">
        <v>7468</v>
      </c>
      <c r="J86" s="99">
        <v>335</v>
      </c>
      <c r="K86" s="98">
        <v>4</v>
      </c>
      <c r="L86" t="s" s="30">
        <v>7538</v>
      </c>
      <c r="M86" s="99"/>
      <c r="N86" s="98"/>
      <c r="O86" s="30"/>
      <c r="P86" t="s" s="30"/>
      <c r="Q86" t="s" s="30"/>
      <c r="R86" t="s" s="30"/>
      <c r="S86" s="30"/>
      <c r="T86" s="110"/>
      <c r="U86" s="110"/>
      <c r="V86" s="110"/>
      <c r="W86" s="30"/>
      <c r="X86" s="110"/>
      <c r="Y86" s="110"/>
      <c r="Z86" s="110"/>
      <c r="AA86" s="30"/>
      <c r="AB86" s="32"/>
      <c r="AC86" s="32"/>
      <c r="AD86" s="32"/>
      <c r="AE86" s="32"/>
      <c r="AF86" s="32"/>
      <c r="AG86" s="32"/>
      <c r="AH86" s="32"/>
      <c r="AI86" s="32"/>
      <c r="AJ86" s="32"/>
      <c r="AK86" s="32"/>
      <c r="AL86" s="32"/>
      <c r="AM86" s="32"/>
      <c r="AN86" s="32"/>
      <c r="AO86" s="32"/>
      <c r="AP86" s="32"/>
      <c r="AQ86" s="32"/>
      <c r="AR86" s="32"/>
      <c r="AS86" s="32"/>
      <c r="AT86" s="32"/>
      <c r="AU86" s="32"/>
      <c r="AV86" s="32"/>
      <c r="AW86" s="32"/>
      <c r="AX86" s="32"/>
      <c r="AY86" s="32"/>
      <c r="AZ86" s="32"/>
      <c r="BA86" s="32"/>
      <c r="BB86" s="32"/>
      <c r="BC86" s="32"/>
      <c r="BD86" s="32"/>
      <c r="BE86" s="32"/>
      <c r="BF86" s="39"/>
    </row>
    <row r="87" ht="18" customHeight="1">
      <c r="A87" t="s" s="20">
        <f>"T "&amp;B87</f>
        <v>7541</v>
      </c>
      <c r="B87" s="108">
        <v>84</v>
      </c>
      <c r="C87" s="108">
        <v>1754</v>
      </c>
      <c r="D87" s="105">
        <v>3213.910069444450</v>
      </c>
      <c r="E87" s="102">
        <v>4</v>
      </c>
      <c r="F87" t="s" s="34">
        <v>7542</v>
      </c>
      <c r="G87" s="103"/>
      <c r="H87" s="102"/>
      <c r="I87" s="34"/>
      <c r="J87" s="103">
        <v>538</v>
      </c>
      <c r="K87" s="102">
        <v>4</v>
      </c>
      <c r="L87" t="s" s="34">
        <v>7538</v>
      </c>
      <c r="M87" s="103"/>
      <c r="N87" s="102"/>
      <c r="O87" s="34"/>
      <c r="P87" t="s" s="34"/>
      <c r="Q87" t="s" s="34"/>
      <c r="R87" t="s" s="34"/>
      <c r="S87" s="34"/>
      <c r="T87" s="109"/>
      <c r="U87" s="109"/>
      <c r="V87" s="109"/>
      <c r="W87" s="34"/>
      <c r="X87" s="109"/>
      <c r="Y87" s="109"/>
      <c r="Z87" s="109"/>
      <c r="AA87" s="34"/>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c r="BB87" s="16"/>
      <c r="BC87" s="16"/>
      <c r="BD87" s="16"/>
      <c r="BE87" s="16"/>
      <c r="BF87" s="55"/>
    </row>
    <row r="88" ht="18" customHeight="1">
      <c r="A88" t="s" s="20">
        <f>"T "&amp;B88</f>
        <v>7543</v>
      </c>
      <c r="B88" s="106">
        <v>85</v>
      </c>
      <c r="C88" s="106">
        <v>1755</v>
      </c>
      <c r="D88" s="107">
        <v>2545.097916666670</v>
      </c>
      <c r="E88" s="98">
        <v>4</v>
      </c>
      <c r="F88" t="s" s="30">
        <v>7544</v>
      </c>
      <c r="G88" s="99"/>
      <c r="H88" s="98"/>
      <c r="I88" s="30"/>
      <c r="J88" s="99">
        <v>51.5</v>
      </c>
      <c r="K88" s="98">
        <v>4</v>
      </c>
      <c r="L88" t="s" s="30">
        <v>7538</v>
      </c>
      <c r="M88" s="99"/>
      <c r="N88" s="98"/>
      <c r="O88" s="30"/>
      <c r="P88" t="s" s="30"/>
      <c r="Q88" t="s" s="30"/>
      <c r="R88" t="s" s="30"/>
      <c r="S88" s="30"/>
      <c r="T88" s="110"/>
      <c r="U88" s="110"/>
      <c r="V88" s="110"/>
      <c r="W88" s="30"/>
      <c r="X88" s="110"/>
      <c r="Y88" s="110"/>
      <c r="Z88" s="110"/>
      <c r="AA88" s="30"/>
      <c r="AB88" s="32"/>
      <c r="AC88" s="32"/>
      <c r="AD88" s="32"/>
      <c r="AE88" s="32"/>
      <c r="AF88" s="32"/>
      <c r="AG88" s="32"/>
      <c r="AH88" s="32"/>
      <c r="AI88" s="32"/>
      <c r="AJ88" s="32"/>
      <c r="AK88" s="32"/>
      <c r="AL88" s="32"/>
      <c r="AM88" s="32"/>
      <c r="AN88" s="32"/>
      <c r="AO88" s="32"/>
      <c r="AP88" s="32"/>
      <c r="AQ88" s="32"/>
      <c r="AR88" s="32"/>
      <c r="AS88" s="32"/>
      <c r="AT88" s="32"/>
      <c r="AU88" s="32"/>
      <c r="AV88" s="32"/>
      <c r="AW88" s="32"/>
      <c r="AX88" s="32"/>
      <c r="AY88" s="32"/>
      <c r="AZ88" s="32"/>
      <c r="BA88" s="32"/>
      <c r="BB88" s="32"/>
      <c r="BC88" s="32"/>
      <c r="BD88" s="32"/>
      <c r="BE88" s="32"/>
      <c r="BF88" s="39"/>
    </row>
    <row r="89" ht="18" customHeight="1">
      <c r="A89" t="s" s="20">
        <f>"T "&amp;B89</f>
        <v>7545</v>
      </c>
      <c r="B89" s="108">
        <v>86</v>
      </c>
      <c r="C89" s="108">
        <v>1756</v>
      </c>
      <c r="D89" s="105">
        <v>4802.851736111110</v>
      </c>
      <c r="E89" s="102">
        <v>4</v>
      </c>
      <c r="F89" t="s" s="34">
        <v>7546</v>
      </c>
      <c r="G89" s="103"/>
      <c r="H89" s="102"/>
      <c r="I89" s="34"/>
      <c r="J89" s="103">
        <v>650</v>
      </c>
      <c r="K89" s="102">
        <v>3.5</v>
      </c>
      <c r="L89" t="s" s="34">
        <v>7538</v>
      </c>
      <c r="M89" s="103"/>
      <c r="N89" s="102"/>
      <c r="O89" s="34"/>
      <c r="P89" t="s" s="34"/>
      <c r="Q89" t="s" s="34"/>
      <c r="R89" t="s" s="34"/>
      <c r="S89" s="34"/>
      <c r="T89" s="109"/>
      <c r="U89" s="109"/>
      <c r="V89" s="109"/>
      <c r="W89" s="34"/>
      <c r="X89" s="109"/>
      <c r="Y89" s="109"/>
      <c r="Z89" s="109"/>
      <c r="AA89" s="34"/>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c r="BB89" s="16"/>
      <c r="BC89" s="16"/>
      <c r="BD89" s="16"/>
      <c r="BE89" s="16"/>
      <c r="BF89" s="55"/>
    </row>
    <row r="90" ht="18" customHeight="1">
      <c r="A90" t="s" s="20">
        <f>"T "&amp;B90</f>
        <v>7547</v>
      </c>
      <c r="B90" s="106">
        <v>87</v>
      </c>
      <c r="C90" s="106">
        <v>1757</v>
      </c>
      <c r="D90" s="107">
        <v>4158.473958333340</v>
      </c>
      <c r="E90" s="98">
        <v>4</v>
      </c>
      <c r="F90" t="s" s="30">
        <v>7548</v>
      </c>
      <c r="G90" s="99"/>
      <c r="H90" s="98"/>
      <c r="I90" s="30"/>
      <c r="J90" s="99"/>
      <c r="K90" s="98"/>
      <c r="L90" s="30"/>
      <c r="M90" s="99"/>
      <c r="N90" s="98"/>
      <c r="O90" s="30"/>
      <c r="P90" t="s" s="30"/>
      <c r="Q90" t="s" s="30"/>
      <c r="R90" t="s" s="30"/>
      <c r="S90" s="30"/>
      <c r="T90" s="110"/>
      <c r="U90" s="110"/>
      <c r="V90" s="110"/>
      <c r="W90" s="30"/>
      <c r="X90" s="110"/>
      <c r="Y90" s="110"/>
      <c r="Z90" s="110"/>
      <c r="AA90" s="30"/>
      <c r="AB90" s="32"/>
      <c r="AC90" s="32"/>
      <c r="AD90" s="32"/>
      <c r="AE90" s="32"/>
      <c r="AF90" s="32"/>
      <c r="AG90" s="32"/>
      <c r="AH90" s="32"/>
      <c r="AI90" s="32"/>
      <c r="AJ90" s="32"/>
      <c r="AK90" s="32"/>
      <c r="AL90" s="32"/>
      <c r="AM90" s="32"/>
      <c r="AN90" s="32"/>
      <c r="AO90" s="32"/>
      <c r="AP90" s="32"/>
      <c r="AQ90" s="32"/>
      <c r="AR90" s="32"/>
      <c r="AS90" s="32"/>
      <c r="AT90" s="32"/>
      <c r="AU90" s="32"/>
      <c r="AV90" s="32"/>
      <c r="AW90" s="32"/>
      <c r="AX90" s="32"/>
      <c r="AY90" s="32"/>
      <c r="AZ90" s="32"/>
      <c r="BA90" s="32"/>
      <c r="BB90" s="32"/>
      <c r="BC90" s="32"/>
      <c r="BD90" s="32"/>
      <c r="BE90" s="32"/>
      <c r="BF90" s="39"/>
    </row>
    <row r="91" ht="18" customHeight="1">
      <c r="A91" t="s" s="20">
        <f>"T "&amp;B91</f>
        <v>7549</v>
      </c>
      <c r="B91" s="108">
        <v>88</v>
      </c>
      <c r="C91" s="108">
        <v>1758</v>
      </c>
      <c r="D91" s="105">
        <v>3937.036111111110</v>
      </c>
      <c r="E91" s="102">
        <v>4</v>
      </c>
      <c r="F91" t="s" s="34">
        <v>7550</v>
      </c>
      <c r="G91" s="103"/>
      <c r="H91" s="102"/>
      <c r="I91" s="34"/>
      <c r="J91" s="103"/>
      <c r="K91" s="102"/>
      <c r="L91" s="34"/>
      <c r="M91" s="103"/>
      <c r="N91" s="102"/>
      <c r="O91" s="34"/>
      <c r="P91" t="s" s="34"/>
      <c r="Q91" t="s" s="34"/>
      <c r="R91" t="s" s="34"/>
      <c r="S91" s="34"/>
      <c r="T91" s="109"/>
      <c r="U91" s="109"/>
      <c r="V91" s="109"/>
      <c r="W91" s="34"/>
      <c r="X91" s="109"/>
      <c r="Y91" s="109"/>
      <c r="Z91" s="109"/>
      <c r="AA91" s="34"/>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c r="BB91" s="16"/>
      <c r="BC91" s="16"/>
      <c r="BD91" s="16"/>
      <c r="BE91" s="16"/>
      <c r="BF91" s="55"/>
    </row>
    <row r="92" ht="18" customHeight="1">
      <c r="A92" t="s" s="20">
        <f>"T "&amp;B92</f>
        <v>7551</v>
      </c>
      <c r="B92" s="106">
        <v>89</v>
      </c>
      <c r="C92" s="106">
        <v>1759</v>
      </c>
      <c r="D92" s="107">
        <v>4851.476388888890</v>
      </c>
      <c r="E92" s="98">
        <v>4</v>
      </c>
      <c r="F92" t="s" s="30">
        <v>7552</v>
      </c>
      <c r="G92" s="99"/>
      <c r="H92" s="98"/>
      <c r="I92" s="30"/>
      <c r="J92" s="99"/>
      <c r="K92" s="98"/>
      <c r="L92" s="30"/>
      <c r="M92" s="99"/>
      <c r="N92" s="98"/>
      <c r="O92" s="30"/>
      <c r="P92" t="s" s="30"/>
      <c r="Q92" t="s" s="30"/>
      <c r="R92" t="s" s="30"/>
      <c r="S92" s="30"/>
      <c r="T92" s="110"/>
      <c r="U92" s="110"/>
      <c r="V92" s="110"/>
      <c r="W92" s="30"/>
      <c r="X92" s="110"/>
      <c r="Y92" s="110"/>
      <c r="Z92" s="110"/>
      <c r="AA92" s="30"/>
      <c r="AB92" s="32"/>
      <c r="AC92" s="32"/>
      <c r="AD92" s="32"/>
      <c r="AE92" s="32"/>
      <c r="AF92" s="32"/>
      <c r="AG92" s="32"/>
      <c r="AH92" s="32"/>
      <c r="AI92" s="32"/>
      <c r="AJ92" s="32"/>
      <c r="AK92" s="32"/>
      <c r="AL92" s="32"/>
      <c r="AM92" s="32"/>
      <c r="AN92" s="32"/>
      <c r="AO92" s="32"/>
      <c r="AP92" s="32"/>
      <c r="AQ92" s="32"/>
      <c r="AR92" s="32"/>
      <c r="AS92" s="32"/>
      <c r="AT92" s="32"/>
      <c r="AU92" s="32"/>
      <c r="AV92" s="32"/>
      <c r="AW92" s="32"/>
      <c r="AX92" s="32"/>
      <c r="AY92" s="32"/>
      <c r="AZ92" s="32"/>
      <c r="BA92" s="32"/>
      <c r="BB92" s="32"/>
      <c r="BC92" s="32"/>
      <c r="BD92" s="32"/>
      <c r="BE92" s="32"/>
      <c r="BF92" s="39"/>
    </row>
    <row r="93" ht="18" customHeight="1">
      <c r="A93" t="s" s="20">
        <f>"T "&amp;B93</f>
        <v>7553</v>
      </c>
      <c r="B93" s="108">
        <v>90</v>
      </c>
      <c r="C93" s="108">
        <v>1760</v>
      </c>
      <c r="D93" s="105">
        <v>1852.773958333330</v>
      </c>
      <c r="E93" s="102">
        <v>4</v>
      </c>
      <c r="F93" t="s" s="34">
        <v>7554</v>
      </c>
      <c r="G93" s="103"/>
      <c r="H93" s="102"/>
      <c r="I93" s="34"/>
      <c r="J93" s="103"/>
      <c r="K93" s="102"/>
      <c r="L93" s="34"/>
      <c r="M93" s="103"/>
      <c r="N93" s="102"/>
      <c r="O93" s="34"/>
      <c r="P93" t="s" s="34"/>
      <c r="Q93" t="s" s="34"/>
      <c r="R93" t="s" s="34"/>
      <c r="S93" s="34"/>
      <c r="T93" s="109"/>
      <c r="U93" s="109"/>
      <c r="V93" s="109"/>
      <c r="W93" s="34"/>
      <c r="X93" s="109"/>
      <c r="Y93" s="109"/>
      <c r="Z93" s="109"/>
      <c r="AA93" s="34"/>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c r="BB93" s="16"/>
      <c r="BC93" s="16"/>
      <c r="BD93" s="16"/>
      <c r="BE93" s="16"/>
      <c r="BF93" s="55"/>
    </row>
    <row r="94" ht="18" customHeight="1">
      <c r="A94" t="s" s="20">
        <f>"T "&amp;B94</f>
        <v>7555</v>
      </c>
      <c r="B94" s="106">
        <v>91</v>
      </c>
      <c r="C94" s="106">
        <v>1761</v>
      </c>
      <c r="D94" s="107">
        <v>878.136458333334</v>
      </c>
      <c r="E94" s="98">
        <v>4</v>
      </c>
      <c r="F94" t="s" s="30">
        <v>7556</v>
      </c>
      <c r="G94" s="99"/>
      <c r="H94" s="98"/>
      <c r="I94" s="30"/>
      <c r="J94" s="99"/>
      <c r="K94" s="98"/>
      <c r="L94" s="30"/>
      <c r="M94" s="99"/>
      <c r="N94" s="98"/>
      <c r="O94" s="30"/>
      <c r="P94" t="s" s="30"/>
      <c r="Q94" t="s" s="30"/>
      <c r="R94" t="s" s="30"/>
      <c r="S94" s="30"/>
      <c r="T94" s="110"/>
      <c r="U94" s="110"/>
      <c r="V94" s="110"/>
      <c r="W94" s="30"/>
      <c r="X94" s="110"/>
      <c r="Y94" s="110"/>
      <c r="Z94" s="110"/>
      <c r="AA94" s="30"/>
      <c r="AB94" s="32"/>
      <c r="AC94" s="32"/>
      <c r="AD94" s="32"/>
      <c r="AE94" s="32"/>
      <c r="AF94" s="32"/>
      <c r="AG94" s="32"/>
      <c r="AH94" s="32"/>
      <c r="AI94" s="32"/>
      <c r="AJ94" s="32"/>
      <c r="AK94" s="32"/>
      <c r="AL94" s="32"/>
      <c r="AM94" s="32"/>
      <c r="AN94" s="32"/>
      <c r="AO94" s="32"/>
      <c r="AP94" s="32"/>
      <c r="AQ94" s="32"/>
      <c r="AR94" s="32"/>
      <c r="AS94" s="32"/>
      <c r="AT94" s="32"/>
      <c r="AU94" s="32"/>
      <c r="AV94" s="32"/>
      <c r="AW94" s="32"/>
      <c r="AX94" s="32"/>
      <c r="AY94" s="32"/>
      <c r="AZ94" s="32"/>
      <c r="BA94" s="32"/>
      <c r="BB94" s="32"/>
      <c r="BC94" s="32"/>
      <c r="BD94" s="32"/>
      <c r="BE94" s="32"/>
      <c r="BF94" s="39"/>
    </row>
    <row r="95" ht="18" customHeight="1">
      <c r="A95" t="s" s="20">
        <f>"T "&amp;B95</f>
        <v>7557</v>
      </c>
      <c r="B95" s="108">
        <v>92</v>
      </c>
      <c r="C95" s="108">
        <v>1762</v>
      </c>
      <c r="D95" s="105">
        <v>1983.667708333330</v>
      </c>
      <c r="E95" s="102">
        <v>4</v>
      </c>
      <c r="F95" t="s" s="34">
        <v>7558</v>
      </c>
      <c r="G95" s="103"/>
      <c r="H95" s="102"/>
      <c r="I95" s="34"/>
      <c r="J95" s="103">
        <v>0</v>
      </c>
      <c r="K95" s="102">
        <v>3.5</v>
      </c>
      <c r="L95" t="s" s="34">
        <v>7559</v>
      </c>
      <c r="M95" s="103"/>
      <c r="N95" s="102"/>
      <c r="O95" s="34"/>
      <c r="P95" t="s" s="34"/>
      <c r="Q95" t="s" s="34"/>
      <c r="R95" t="s" s="34"/>
      <c r="S95" s="34"/>
      <c r="T95" s="109"/>
      <c r="U95" s="109"/>
      <c r="V95" s="109"/>
      <c r="W95" s="34"/>
      <c r="X95" s="109"/>
      <c r="Y95" s="109"/>
      <c r="Z95" s="109"/>
      <c r="AA95" s="34"/>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c r="BB95" s="16"/>
      <c r="BC95" s="16"/>
      <c r="BD95" s="16"/>
      <c r="BE95" s="16"/>
      <c r="BF95" s="55"/>
    </row>
    <row r="96" ht="18" customHeight="1">
      <c r="A96" t="s" s="20">
        <f>"T "&amp;B96</f>
        <v>7560</v>
      </c>
      <c r="B96" s="106">
        <v>93</v>
      </c>
      <c r="C96" s="106">
        <v>1763</v>
      </c>
      <c r="D96" s="107">
        <v>3567.211111111110</v>
      </c>
      <c r="E96" s="98">
        <v>4</v>
      </c>
      <c r="F96" t="s" s="30">
        <v>7561</v>
      </c>
      <c r="G96" s="99"/>
      <c r="H96" s="98"/>
      <c r="I96" s="30"/>
      <c r="J96" s="99">
        <v>0</v>
      </c>
      <c r="K96" s="98">
        <v>4</v>
      </c>
      <c r="L96" t="s" s="30">
        <v>7559</v>
      </c>
      <c r="M96" s="99"/>
      <c r="N96" s="98"/>
      <c r="O96" s="30"/>
      <c r="P96" t="s" s="30"/>
      <c r="Q96" t="s" s="30"/>
      <c r="R96" t="s" s="30"/>
      <c r="S96" s="30"/>
      <c r="T96" s="110"/>
      <c r="U96" s="110"/>
      <c r="V96" s="110"/>
      <c r="W96" s="30"/>
      <c r="X96" s="110"/>
      <c r="Y96" s="110"/>
      <c r="Z96" s="110"/>
      <c r="AA96" s="30"/>
      <c r="AB96" s="32"/>
      <c r="AC96" s="32"/>
      <c r="AD96" s="32"/>
      <c r="AE96" s="32"/>
      <c r="AF96" s="32"/>
      <c r="AG96" s="32"/>
      <c r="AH96" s="32"/>
      <c r="AI96" s="32"/>
      <c r="AJ96" s="32"/>
      <c r="AK96" s="32"/>
      <c r="AL96" s="32"/>
      <c r="AM96" s="32"/>
      <c r="AN96" s="32"/>
      <c r="AO96" s="32"/>
      <c r="AP96" s="32"/>
      <c r="AQ96" s="32"/>
      <c r="AR96" s="32"/>
      <c r="AS96" s="32"/>
      <c r="AT96" s="32"/>
      <c r="AU96" s="32"/>
      <c r="AV96" s="32"/>
      <c r="AW96" s="32"/>
      <c r="AX96" s="32"/>
      <c r="AY96" s="32"/>
      <c r="AZ96" s="32"/>
      <c r="BA96" s="32"/>
      <c r="BB96" s="32"/>
      <c r="BC96" s="32"/>
      <c r="BD96" s="32"/>
      <c r="BE96" s="32"/>
      <c r="BF96" s="39"/>
    </row>
    <row r="97" ht="18" customHeight="1">
      <c r="A97" t="s" s="20">
        <f>"T "&amp;B97</f>
        <v>7562</v>
      </c>
      <c r="B97" s="108">
        <v>94</v>
      </c>
      <c r="C97" s="108">
        <v>1764</v>
      </c>
      <c r="D97" s="105">
        <v>4502.724305555560</v>
      </c>
      <c r="E97" s="102">
        <v>4</v>
      </c>
      <c r="F97" t="s" s="34">
        <v>7563</v>
      </c>
      <c r="G97" s="103"/>
      <c r="H97" s="102"/>
      <c r="I97" s="34"/>
      <c r="J97" s="103">
        <v>0</v>
      </c>
      <c r="K97" s="102">
        <v>2.5</v>
      </c>
      <c r="L97" t="s" s="34">
        <v>7559</v>
      </c>
      <c r="M97" s="103"/>
      <c r="N97" s="102"/>
      <c r="O97" s="34"/>
      <c r="P97" t="s" s="34">
        <v>7564</v>
      </c>
      <c r="Q97" t="s" s="34">
        <v>7565</v>
      </c>
      <c r="R97" s="109">
        <v>0</v>
      </c>
      <c r="S97" t="s" s="34">
        <v>7563</v>
      </c>
      <c r="T97" s="109"/>
      <c r="U97" s="109"/>
      <c r="V97" s="109"/>
      <c r="W97" s="34"/>
      <c r="X97" s="109"/>
      <c r="Y97" s="109"/>
      <c r="Z97" s="109"/>
      <c r="AA97" s="34"/>
      <c r="AB97" s="16"/>
      <c r="AC97" s="16"/>
      <c r="AD97" s="16"/>
      <c r="AE97" s="16"/>
      <c r="AF97" s="16"/>
      <c r="AG97" s="16"/>
      <c r="AH97" s="16"/>
      <c r="AI97" s="16"/>
      <c r="AJ97" s="16"/>
      <c r="AK97" s="16"/>
      <c r="AL97" s="16"/>
      <c r="AM97" s="16"/>
      <c r="AN97" s="16"/>
      <c r="AO97" s="16"/>
      <c r="AP97" s="16"/>
      <c r="AQ97" s="16"/>
      <c r="AR97" s="16"/>
      <c r="AS97" s="16"/>
      <c r="AT97" s="16"/>
      <c r="AU97" s="16"/>
      <c r="AV97" s="16"/>
      <c r="AW97" s="16"/>
      <c r="AX97" s="16"/>
      <c r="AY97" s="16"/>
      <c r="AZ97" s="16"/>
      <c r="BA97" s="16"/>
      <c r="BB97" s="16"/>
      <c r="BC97" s="16"/>
      <c r="BD97" s="16"/>
      <c r="BE97" s="16"/>
      <c r="BF97" s="55"/>
    </row>
    <row r="98" ht="18" customHeight="1">
      <c r="A98" t="s" s="20">
        <f>"T "&amp;B98</f>
        <v>7566</v>
      </c>
      <c r="B98" s="106">
        <v>95</v>
      </c>
      <c r="C98" s="106">
        <v>1765</v>
      </c>
      <c r="D98" s="107">
        <v>6057.998611111120</v>
      </c>
      <c r="E98" s="98">
        <v>4</v>
      </c>
      <c r="F98" t="s" s="30">
        <v>7567</v>
      </c>
      <c r="G98" s="99"/>
      <c r="H98" s="98"/>
      <c r="I98" s="30"/>
      <c r="J98" s="99"/>
      <c r="K98" s="98"/>
      <c r="L98" s="30"/>
      <c r="M98" s="99"/>
      <c r="N98" s="98"/>
      <c r="O98" s="30"/>
      <c r="P98" t="s" s="30">
        <v>7568</v>
      </c>
      <c r="Q98" t="s" s="30">
        <v>7569</v>
      </c>
      <c r="R98" s="110">
        <v>123</v>
      </c>
      <c r="S98" t="s" s="30">
        <v>7567</v>
      </c>
      <c r="T98" s="110"/>
      <c r="U98" s="110"/>
      <c r="V98" s="110"/>
      <c r="W98" s="30"/>
      <c r="X98" s="110"/>
      <c r="Y98" s="110"/>
      <c r="Z98" s="110"/>
      <c r="AA98" s="30"/>
      <c r="AB98" s="32"/>
      <c r="AC98" s="32"/>
      <c r="AD98" s="32"/>
      <c r="AE98" s="32"/>
      <c r="AF98" s="32"/>
      <c r="AG98" s="32"/>
      <c r="AH98" s="32"/>
      <c r="AI98" s="32"/>
      <c r="AJ98" s="32"/>
      <c r="AK98" s="32"/>
      <c r="AL98" s="32"/>
      <c r="AM98" s="32"/>
      <c r="AN98" s="32"/>
      <c r="AO98" s="32"/>
      <c r="AP98" s="32"/>
      <c r="AQ98" s="32"/>
      <c r="AR98" s="32"/>
      <c r="AS98" s="32"/>
      <c r="AT98" s="32"/>
      <c r="AU98" s="32"/>
      <c r="AV98" s="32"/>
      <c r="AW98" s="32"/>
      <c r="AX98" s="32"/>
      <c r="AY98" s="32"/>
      <c r="AZ98" s="32"/>
      <c r="BA98" s="32"/>
      <c r="BB98" s="32"/>
      <c r="BC98" s="32"/>
      <c r="BD98" s="32"/>
      <c r="BE98" s="32"/>
      <c r="BF98" s="39"/>
    </row>
    <row r="99" ht="18" customHeight="1">
      <c r="A99" t="s" s="20">
        <f>"T "&amp;B99</f>
        <v>7570</v>
      </c>
      <c r="B99" s="108">
        <v>96</v>
      </c>
      <c r="C99" s="108">
        <v>1766</v>
      </c>
      <c r="D99" s="105">
        <v>10538.8111111111</v>
      </c>
      <c r="E99" s="102">
        <v>4</v>
      </c>
      <c r="F99" t="s" s="34">
        <v>7571</v>
      </c>
      <c r="G99" s="103"/>
      <c r="H99" s="102"/>
      <c r="I99" s="34"/>
      <c r="J99" s="103"/>
      <c r="K99" s="102"/>
      <c r="L99" s="34"/>
      <c r="M99" s="103"/>
      <c r="N99" s="102"/>
      <c r="O99" s="34"/>
      <c r="P99" t="s" s="34"/>
      <c r="Q99" t="s" s="34"/>
      <c r="R99" t="s" s="34"/>
      <c r="S99" s="34"/>
      <c r="T99" s="109">
        <v>11601.125</v>
      </c>
      <c r="U99" s="109">
        <v>8098.841666666670</v>
      </c>
      <c r="V99" s="109">
        <v>2091.2</v>
      </c>
      <c r="W99" t="s" s="34">
        <v>7571</v>
      </c>
      <c r="X99" s="109"/>
      <c r="Y99" s="109"/>
      <c r="Z99" s="109"/>
      <c r="AA99" s="34"/>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c r="BA99" s="16"/>
      <c r="BB99" s="16"/>
      <c r="BC99" s="16"/>
      <c r="BD99" s="16"/>
      <c r="BE99" s="16"/>
      <c r="BF99" s="55"/>
    </row>
    <row r="100" ht="18" customHeight="1">
      <c r="A100" t="s" s="20">
        <f>"T "&amp;B100</f>
        <v>7572</v>
      </c>
      <c r="B100" s="106">
        <v>97</v>
      </c>
      <c r="C100" s="106">
        <v>1767</v>
      </c>
      <c r="D100" s="107">
        <v>9098.500347222211</v>
      </c>
      <c r="E100" s="98">
        <v>4</v>
      </c>
      <c r="F100" t="s" s="30">
        <v>7573</v>
      </c>
      <c r="G100" s="99"/>
      <c r="H100" s="98"/>
      <c r="I100" s="30"/>
      <c r="J100" s="99"/>
      <c r="K100" s="98"/>
      <c r="L100" s="30"/>
      <c r="M100" s="99"/>
      <c r="N100" s="98"/>
      <c r="O100" s="30"/>
      <c r="P100" t="s" s="30">
        <v>7574</v>
      </c>
      <c r="Q100" t="s" s="30">
        <v>7575</v>
      </c>
      <c r="R100" s="110">
        <v>7</v>
      </c>
      <c r="S100" t="s" s="30">
        <v>7573</v>
      </c>
      <c r="T100" s="110">
        <v>394.683333333333</v>
      </c>
      <c r="U100" s="110">
        <v>387.3</v>
      </c>
      <c r="V100" s="110">
        <v>7.38333333333333</v>
      </c>
      <c r="W100" t="s" s="30">
        <v>7573</v>
      </c>
      <c r="X100" s="110"/>
      <c r="Y100" s="110"/>
      <c r="Z100" s="110"/>
      <c r="AA100" s="30"/>
      <c r="AB100" s="32"/>
      <c r="AC100" s="32"/>
      <c r="AD100" s="32"/>
      <c r="AE100" s="32"/>
      <c r="AF100" s="32"/>
      <c r="AG100" s="32"/>
      <c r="AH100" s="32"/>
      <c r="AI100" s="32"/>
      <c r="AJ100" s="32"/>
      <c r="AK100" s="32"/>
      <c r="AL100" s="32"/>
      <c r="AM100" s="32"/>
      <c r="AN100" s="32"/>
      <c r="AO100" s="32"/>
      <c r="AP100" s="32"/>
      <c r="AQ100" s="32"/>
      <c r="AR100" s="32"/>
      <c r="AS100" s="32"/>
      <c r="AT100" s="32"/>
      <c r="AU100" s="32"/>
      <c r="AV100" s="32"/>
      <c r="AW100" s="32"/>
      <c r="AX100" s="32"/>
      <c r="AY100" s="32"/>
      <c r="AZ100" s="32"/>
      <c r="BA100" s="32"/>
      <c r="BB100" s="32"/>
      <c r="BC100" s="32"/>
      <c r="BD100" s="32"/>
      <c r="BE100" s="32"/>
      <c r="BF100" s="39"/>
    </row>
    <row r="101" ht="18" customHeight="1">
      <c r="A101" t="s" s="20">
        <f>"T "&amp;B101</f>
        <v>7576</v>
      </c>
      <c r="B101" s="108">
        <v>98</v>
      </c>
      <c r="C101" s="108">
        <v>1768</v>
      </c>
      <c r="D101" s="105">
        <v>9597.594444444439</v>
      </c>
      <c r="E101" s="102">
        <v>4</v>
      </c>
      <c r="F101" t="s" s="34">
        <v>7577</v>
      </c>
      <c r="G101" s="103"/>
      <c r="H101" s="102"/>
      <c r="I101" s="34"/>
      <c r="J101" s="103"/>
      <c r="K101" s="102"/>
      <c r="L101" s="34"/>
      <c r="M101" s="103"/>
      <c r="N101" s="102"/>
      <c r="O101" s="34"/>
      <c r="P101" t="s" s="34">
        <v>7433</v>
      </c>
      <c r="Q101" t="s" s="34">
        <v>7433</v>
      </c>
      <c r="R101" s="109">
        <v>0</v>
      </c>
      <c r="S101" t="s" s="34">
        <v>7577</v>
      </c>
      <c r="T101" s="109">
        <v>4000.058333333330</v>
      </c>
      <c r="U101" s="109">
        <v>3336</v>
      </c>
      <c r="V101" s="109">
        <v>664.0583333333331</v>
      </c>
      <c r="W101" t="s" s="34">
        <v>7577</v>
      </c>
      <c r="X101" s="109"/>
      <c r="Y101" s="109"/>
      <c r="Z101" s="109"/>
      <c r="AA101" s="34"/>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6"/>
      <c r="AY101" s="16"/>
      <c r="AZ101" s="16"/>
      <c r="BA101" s="16"/>
      <c r="BB101" s="16"/>
      <c r="BC101" s="16"/>
      <c r="BD101" s="16"/>
      <c r="BE101" s="16"/>
      <c r="BF101" s="55"/>
    </row>
    <row r="102" ht="18" customHeight="1">
      <c r="A102" t="s" s="20">
        <f>"T "&amp;B102</f>
        <v>7578</v>
      </c>
      <c r="B102" s="106">
        <v>99</v>
      </c>
      <c r="C102" s="106">
        <v>1769</v>
      </c>
      <c r="D102" s="107">
        <v>10367.78125</v>
      </c>
      <c r="E102" s="98">
        <v>4</v>
      </c>
      <c r="F102" t="s" s="30">
        <v>7579</v>
      </c>
      <c r="G102" s="99"/>
      <c r="H102" s="98"/>
      <c r="I102" s="30"/>
      <c r="J102" s="99"/>
      <c r="K102" s="98"/>
      <c r="L102" s="30"/>
      <c r="M102" s="99"/>
      <c r="N102" s="98"/>
      <c r="O102" s="30"/>
      <c r="P102" t="s" s="30"/>
      <c r="Q102" t="s" s="30"/>
      <c r="R102" t="s" s="30"/>
      <c r="S102" s="30"/>
      <c r="T102" s="110">
        <v>7456.495833333330</v>
      </c>
      <c r="U102" s="110">
        <v>7239.975</v>
      </c>
      <c r="V102" s="110">
        <v>211.854166666667</v>
      </c>
      <c r="W102" t="s" s="30">
        <v>7579</v>
      </c>
      <c r="X102" s="110">
        <v>74037.629166666695</v>
      </c>
      <c r="Y102" s="110">
        <v>59532</v>
      </c>
      <c r="Z102" s="110">
        <v>6275</v>
      </c>
      <c r="AA102" t="s" s="30">
        <v>7579</v>
      </c>
      <c r="AB102" s="32"/>
      <c r="AC102" s="32"/>
      <c r="AD102" s="32"/>
      <c r="AE102" s="30"/>
      <c r="AF102" s="32"/>
      <c r="AG102" s="32"/>
      <c r="AH102" s="32"/>
      <c r="AI102" s="32"/>
      <c r="AJ102" s="32"/>
      <c r="AK102" s="32"/>
      <c r="AL102" s="32"/>
      <c r="AM102" s="32"/>
      <c r="AN102" s="32"/>
      <c r="AO102" s="32"/>
      <c r="AP102" s="32"/>
      <c r="AQ102" s="32"/>
      <c r="AR102" s="32"/>
      <c r="AS102" s="32"/>
      <c r="AT102" s="32"/>
      <c r="AU102" s="32"/>
      <c r="AV102" s="32"/>
      <c r="AW102" s="32"/>
      <c r="AX102" s="32"/>
      <c r="AY102" s="32"/>
      <c r="AZ102" s="32"/>
      <c r="BA102" s="32"/>
      <c r="BB102" s="32"/>
      <c r="BC102" s="32"/>
      <c r="BD102" s="32"/>
      <c r="BE102" s="32"/>
      <c r="BF102" s="39"/>
    </row>
    <row r="103" ht="18" customHeight="1">
      <c r="A103" t="s" s="20">
        <f>"T "&amp;B103</f>
        <v>7580</v>
      </c>
      <c r="B103" s="108">
        <v>100</v>
      </c>
      <c r="C103" s="108">
        <v>1770</v>
      </c>
      <c r="D103" s="105">
        <v>10590.1722222222</v>
      </c>
      <c r="E103" s="102">
        <v>4</v>
      </c>
      <c r="F103" t="s" s="34">
        <v>7581</v>
      </c>
      <c r="G103" s="103"/>
      <c r="H103" s="102"/>
      <c r="I103" s="34"/>
      <c r="J103" s="103"/>
      <c r="K103" s="102"/>
      <c r="L103" s="34"/>
      <c r="M103" s="103"/>
      <c r="N103" s="102"/>
      <c r="O103" s="34"/>
      <c r="P103" t="s" s="34">
        <v>7582</v>
      </c>
      <c r="Q103" t="s" s="34">
        <v>7583</v>
      </c>
      <c r="R103" s="109">
        <v>0.9</v>
      </c>
      <c r="S103" t="s" s="34">
        <v>7581</v>
      </c>
      <c r="T103" s="109">
        <v>6249.825</v>
      </c>
      <c r="U103" s="109">
        <v>6082.5</v>
      </c>
      <c r="V103" s="109">
        <v>167.325</v>
      </c>
      <c r="W103" t="s" s="34">
        <v>7581</v>
      </c>
      <c r="X103" s="109">
        <v>1597.6</v>
      </c>
      <c r="Y103" s="109">
        <v>394.225</v>
      </c>
      <c r="Z103" s="109">
        <v>1200</v>
      </c>
      <c r="AA103" t="s" s="34">
        <v>7581</v>
      </c>
      <c r="AB103" s="109"/>
      <c r="AC103" s="109"/>
      <c r="AD103" s="109"/>
      <c r="AE103" s="34"/>
      <c r="AF103" s="109"/>
      <c r="AG103" s="109"/>
      <c r="AH103" s="109"/>
      <c r="AI103" s="16"/>
      <c r="AJ103" s="109"/>
      <c r="AK103" s="109"/>
      <c r="AL103" s="109"/>
      <c r="AM103" s="16"/>
      <c r="AN103" s="109"/>
      <c r="AO103" s="109"/>
      <c r="AP103" s="109"/>
      <c r="AQ103" s="16"/>
      <c r="AR103" s="16"/>
      <c r="AS103" s="16"/>
      <c r="AT103" s="16"/>
      <c r="AU103" s="16"/>
      <c r="AV103" s="16"/>
      <c r="AW103" s="16"/>
      <c r="AX103" s="16"/>
      <c r="AY103" s="16"/>
      <c r="AZ103" s="16"/>
      <c r="BA103" s="16"/>
      <c r="BB103" s="16"/>
      <c r="BC103" s="16"/>
      <c r="BD103" s="16"/>
      <c r="BE103" s="16"/>
      <c r="BF103" s="55"/>
    </row>
    <row r="104" ht="18" customHeight="1">
      <c r="A104" t="s" s="20">
        <f>"T "&amp;B104</f>
        <v>7584</v>
      </c>
      <c r="B104" s="106">
        <v>101</v>
      </c>
      <c r="C104" s="106">
        <v>1771</v>
      </c>
      <c r="D104" s="107">
        <v>3466.162152777770</v>
      </c>
      <c r="E104" s="98">
        <v>4</v>
      </c>
      <c r="F104" t="s" s="30">
        <v>7585</v>
      </c>
      <c r="G104" s="99"/>
      <c r="H104" s="98"/>
      <c r="I104" s="32"/>
      <c r="J104" s="99"/>
      <c r="K104" s="98"/>
      <c r="L104" s="32"/>
      <c r="M104" s="99"/>
      <c r="N104" s="98"/>
      <c r="O104" s="32"/>
      <c r="P104" t="s" s="30"/>
      <c r="Q104" t="s" s="30"/>
      <c r="R104" t="s" s="30"/>
      <c r="S104" t="s" s="30"/>
      <c r="T104" s="110">
        <v>34087.4791666667</v>
      </c>
      <c r="U104" s="110">
        <v>14232.975</v>
      </c>
      <c r="V104" s="110">
        <v>18717</v>
      </c>
      <c r="W104" t="s" s="30">
        <v>7585</v>
      </c>
      <c r="X104" s="110">
        <v>5275.558333333330</v>
      </c>
      <c r="Y104" s="110">
        <v>2688</v>
      </c>
      <c r="Z104" s="110">
        <v>1858</v>
      </c>
      <c r="AA104" t="s" s="30">
        <v>7585</v>
      </c>
      <c r="AB104" s="110">
        <v>5119.15</v>
      </c>
      <c r="AC104" s="110">
        <v>182</v>
      </c>
      <c r="AD104" s="110">
        <v>4936.25</v>
      </c>
      <c r="AE104" t="s" s="30">
        <v>7586</v>
      </c>
      <c r="AF104" s="110"/>
      <c r="AG104" s="110"/>
      <c r="AH104" s="110"/>
      <c r="AI104" s="32"/>
      <c r="AJ104" s="110"/>
      <c r="AK104" s="110"/>
      <c r="AL104" s="110"/>
      <c r="AM104" s="32"/>
      <c r="AN104" s="110"/>
      <c r="AO104" s="110"/>
      <c r="AP104" s="110"/>
      <c r="AQ104" s="32"/>
      <c r="AR104" s="32"/>
      <c r="AS104" s="32"/>
      <c r="AT104" s="32"/>
      <c r="AU104" s="32"/>
      <c r="AV104" s="32"/>
      <c r="AW104" s="32"/>
      <c r="AX104" s="32"/>
      <c r="AY104" s="32"/>
      <c r="AZ104" s="32"/>
      <c r="BA104" s="32"/>
      <c r="BB104" s="32"/>
      <c r="BC104" s="32"/>
      <c r="BD104" s="32"/>
      <c r="BE104" s="32"/>
      <c r="BF104" s="39"/>
    </row>
    <row r="105" ht="18" customHeight="1">
      <c r="A105" t="s" s="20">
        <f>"T "&amp;B105</f>
        <v>7587</v>
      </c>
      <c r="B105" s="108">
        <v>102</v>
      </c>
      <c r="C105" s="108">
        <v>1772</v>
      </c>
      <c r="D105" s="105">
        <v>6663.188888888880</v>
      </c>
      <c r="E105" s="102">
        <v>4</v>
      </c>
      <c r="F105" t="s" s="34">
        <v>7588</v>
      </c>
      <c r="G105" s="103"/>
      <c r="H105" s="102"/>
      <c r="I105" s="16"/>
      <c r="J105" s="103"/>
      <c r="K105" s="102"/>
      <c r="L105" s="16"/>
      <c r="M105" s="103"/>
      <c r="N105" s="102"/>
      <c r="O105" s="16"/>
      <c r="P105" t="s" s="34"/>
      <c r="Q105" t="s" s="34"/>
      <c r="R105" t="s" s="34"/>
      <c r="S105" t="s" s="34"/>
      <c r="T105" s="109">
        <v>51079.6916666667</v>
      </c>
      <c r="U105" s="109">
        <v>37052.9333333333</v>
      </c>
      <c r="V105" s="109">
        <v>13820.9166666667</v>
      </c>
      <c r="W105" t="s" s="34">
        <v>7588</v>
      </c>
      <c r="X105" s="109">
        <v>15580.15</v>
      </c>
      <c r="Y105" s="109">
        <v>2088</v>
      </c>
      <c r="Z105" s="109">
        <v>11641</v>
      </c>
      <c r="AA105" t="s" s="34">
        <v>7588</v>
      </c>
      <c r="AB105" s="109">
        <v>31542.5</v>
      </c>
      <c r="AC105" s="109">
        <v>0</v>
      </c>
      <c r="AD105" s="109">
        <v>31542.5</v>
      </c>
      <c r="AE105" t="s" s="34">
        <v>7586</v>
      </c>
      <c r="AF105" s="109">
        <v>147024.366666667</v>
      </c>
      <c r="AG105" s="109">
        <v>40568.9333333333</v>
      </c>
      <c r="AH105" s="109">
        <v>25469.9166666667</v>
      </c>
      <c r="AI105" t="s" s="34">
        <v>7589</v>
      </c>
      <c r="AJ105" s="109"/>
      <c r="AK105" s="109"/>
      <c r="AL105" s="109"/>
      <c r="AM105" s="16"/>
      <c r="AN105" s="109"/>
      <c r="AO105" s="109"/>
      <c r="AP105" s="109"/>
      <c r="AQ105" s="16"/>
      <c r="AR105" s="16"/>
      <c r="AS105" s="16"/>
      <c r="AT105" s="16"/>
      <c r="AU105" s="16"/>
      <c r="AV105" s="16"/>
      <c r="AW105" s="16"/>
      <c r="AX105" s="16"/>
      <c r="AY105" s="16"/>
      <c r="AZ105" s="16"/>
      <c r="BA105" s="16"/>
      <c r="BB105" s="16"/>
      <c r="BC105" s="16"/>
      <c r="BD105" s="16"/>
      <c r="BE105" s="16"/>
      <c r="BF105" s="55"/>
    </row>
    <row r="106" ht="18" customHeight="1">
      <c r="A106" t="s" s="20">
        <f>"T "&amp;B106</f>
        <v>7590</v>
      </c>
      <c r="B106" s="106">
        <v>103</v>
      </c>
      <c r="C106" s="106">
        <v>1773</v>
      </c>
      <c r="D106" s="107">
        <v>2180.990277777780</v>
      </c>
      <c r="E106" s="98">
        <v>4</v>
      </c>
      <c r="F106" t="s" s="30">
        <v>7591</v>
      </c>
      <c r="G106" s="99"/>
      <c r="H106" s="98"/>
      <c r="I106" s="32"/>
      <c r="J106" s="99"/>
      <c r="K106" s="98"/>
      <c r="L106" s="32"/>
      <c r="M106" s="99"/>
      <c r="N106" s="98"/>
      <c r="O106" s="32"/>
      <c r="P106" t="s" s="30"/>
      <c r="Q106" t="s" s="30"/>
      <c r="R106" t="s" s="30"/>
      <c r="S106" t="s" s="30"/>
      <c r="T106" s="110">
        <v>21377.6875</v>
      </c>
      <c r="U106" s="110">
        <v>8727.275</v>
      </c>
      <c r="V106" s="110">
        <v>9852</v>
      </c>
      <c r="W106" t="s" s="30">
        <v>7591</v>
      </c>
      <c r="X106" s="110">
        <v>14563.5916666667</v>
      </c>
      <c r="Y106" s="110">
        <v>1620</v>
      </c>
      <c r="Z106" s="110">
        <v>7361</v>
      </c>
      <c r="AA106" t="s" s="30">
        <v>7591</v>
      </c>
      <c r="AB106" s="110">
        <v>5415.5</v>
      </c>
      <c r="AC106" s="110">
        <v>273</v>
      </c>
      <c r="AD106" s="110">
        <v>5142.5</v>
      </c>
      <c r="AE106" t="s" s="30">
        <v>7586</v>
      </c>
      <c r="AF106" s="110">
        <v>70203.5208333333</v>
      </c>
      <c r="AG106" s="110">
        <v>10347.275</v>
      </c>
      <c r="AH106" s="110">
        <v>17213</v>
      </c>
      <c r="AI106" t="s" s="30">
        <v>7592</v>
      </c>
      <c r="AJ106" s="110"/>
      <c r="AK106" s="110"/>
      <c r="AL106" s="110"/>
      <c r="AM106" s="32"/>
      <c r="AN106" s="110"/>
      <c r="AO106" s="110"/>
      <c r="AP106" s="110"/>
      <c r="AQ106" s="32"/>
      <c r="AR106" s="32"/>
      <c r="AS106" s="32"/>
      <c r="AT106" s="32"/>
      <c r="AU106" s="32"/>
      <c r="AV106" s="32"/>
      <c r="AW106" s="32"/>
      <c r="AX106" s="32"/>
      <c r="AY106" s="32"/>
      <c r="AZ106" s="32"/>
      <c r="BA106" s="32"/>
      <c r="BB106" s="32"/>
      <c r="BC106" s="32"/>
      <c r="BD106" s="32"/>
      <c r="BE106" s="32"/>
      <c r="BF106" s="39"/>
    </row>
    <row r="107" ht="18" customHeight="1">
      <c r="A107" t="s" s="20">
        <f>"T "&amp;B107</f>
        <v>7593</v>
      </c>
      <c r="B107" s="108">
        <v>104</v>
      </c>
      <c r="C107" s="108">
        <v>1774</v>
      </c>
      <c r="D107" s="105">
        <v>1978.061458333330</v>
      </c>
      <c r="E107" s="102">
        <v>4</v>
      </c>
      <c r="F107" t="s" s="34">
        <v>7594</v>
      </c>
      <c r="G107" s="103"/>
      <c r="H107" s="102"/>
      <c r="I107" s="16"/>
      <c r="J107" s="103"/>
      <c r="K107" s="102"/>
      <c r="L107" s="16"/>
      <c r="M107" s="103"/>
      <c r="N107" s="102"/>
      <c r="O107" s="16"/>
      <c r="P107" t="s" s="34"/>
      <c r="Q107" t="s" s="34"/>
      <c r="R107" t="s" s="34"/>
      <c r="S107" t="s" s="34"/>
      <c r="T107" s="109">
        <v>25253.9791666667</v>
      </c>
      <c r="U107" s="109">
        <v>9091.65</v>
      </c>
      <c r="V107" s="109">
        <v>14906.6375</v>
      </c>
      <c r="W107" t="s" s="34">
        <v>7594</v>
      </c>
      <c r="X107" s="109">
        <v>8694.483333333330</v>
      </c>
      <c r="Y107" s="109">
        <v>888</v>
      </c>
      <c r="Z107" s="109">
        <v>3754</v>
      </c>
      <c r="AA107" t="s" s="34">
        <v>7594</v>
      </c>
      <c r="AB107" s="109">
        <v>29444.275</v>
      </c>
      <c r="AC107" s="109">
        <v>301</v>
      </c>
      <c r="AD107" s="109">
        <v>29129.375</v>
      </c>
      <c r="AE107" t="s" s="34">
        <v>7586</v>
      </c>
      <c r="AF107" s="109"/>
      <c r="AG107" s="109"/>
      <c r="AH107" s="109"/>
      <c r="AI107" s="16"/>
      <c r="AJ107" s="109">
        <v>507140.233333333</v>
      </c>
      <c r="AK107" s="109">
        <v>9979.65</v>
      </c>
      <c r="AL107" s="109">
        <v>18660.6375</v>
      </c>
      <c r="AM107" t="s" s="34">
        <v>7595</v>
      </c>
      <c r="AN107" s="109"/>
      <c r="AO107" s="109"/>
      <c r="AP107" s="109"/>
      <c r="AQ107" s="16"/>
      <c r="AR107" s="16"/>
      <c r="AS107" s="16"/>
      <c r="AT107" s="16"/>
      <c r="AU107" s="16"/>
      <c r="AV107" s="16"/>
      <c r="AW107" s="16"/>
      <c r="AX107" s="16"/>
      <c r="AY107" s="16"/>
      <c r="AZ107" s="16"/>
      <c r="BA107" s="16"/>
      <c r="BB107" s="16"/>
      <c r="BC107" s="16"/>
      <c r="BD107" s="16"/>
      <c r="BE107" s="16"/>
      <c r="BF107" s="55"/>
    </row>
    <row r="108" ht="18" customHeight="1">
      <c r="A108" t="s" s="20">
        <f>"T "&amp;B108</f>
        <v>7596</v>
      </c>
      <c r="B108" s="106">
        <v>105</v>
      </c>
      <c r="C108" s="106">
        <v>1775</v>
      </c>
      <c r="D108" s="107">
        <v>2754.326388888890</v>
      </c>
      <c r="E108" s="98">
        <v>4</v>
      </c>
      <c r="F108" t="s" s="30">
        <v>7597</v>
      </c>
      <c r="G108" s="99"/>
      <c r="H108" s="98"/>
      <c r="I108" s="32"/>
      <c r="J108" s="99"/>
      <c r="K108" s="98"/>
      <c r="L108" s="32"/>
      <c r="M108" s="99"/>
      <c r="N108" s="98"/>
      <c r="O108" s="32"/>
      <c r="P108" t="s" s="30"/>
      <c r="Q108" t="s" s="30"/>
      <c r="R108" t="s" s="30"/>
      <c r="S108" t="s" s="30"/>
      <c r="T108" s="110">
        <v>43180.3166666667</v>
      </c>
      <c r="U108" s="110">
        <v>17997.6375</v>
      </c>
      <c r="V108" s="110">
        <v>23944.6541666667</v>
      </c>
      <c r="W108" t="s" s="30">
        <v>7597</v>
      </c>
      <c r="X108" s="110">
        <v>7849.925</v>
      </c>
      <c r="Y108" s="110">
        <v>360</v>
      </c>
      <c r="Z108" s="110">
        <v>3520</v>
      </c>
      <c r="AA108" t="s" s="30">
        <v>7597</v>
      </c>
      <c r="AB108" s="110">
        <v>0.1625</v>
      </c>
      <c r="AC108" s="110">
        <v>0</v>
      </c>
      <c r="AD108" s="110">
        <v>0</v>
      </c>
      <c r="AE108" t="s" s="30">
        <v>7598</v>
      </c>
      <c r="AF108" s="110"/>
      <c r="AG108" s="110"/>
      <c r="AH108" s="110"/>
      <c r="AI108" s="32"/>
      <c r="AJ108" s="110">
        <v>509546.766666667</v>
      </c>
      <c r="AK108" s="110">
        <v>18581.45</v>
      </c>
      <c r="AL108" s="110">
        <v>27480.6541666667</v>
      </c>
      <c r="AM108" t="s" s="30">
        <v>7599</v>
      </c>
      <c r="AN108" s="110"/>
      <c r="AO108" s="110"/>
      <c r="AP108" s="110"/>
      <c r="AQ108" s="32"/>
      <c r="AR108" s="32"/>
      <c r="AS108" s="32"/>
      <c r="AT108" s="32"/>
      <c r="AU108" s="32"/>
      <c r="AV108" s="32"/>
      <c r="AW108" s="32"/>
      <c r="AX108" s="32"/>
      <c r="AY108" s="32"/>
      <c r="AZ108" s="32"/>
      <c r="BA108" s="32"/>
      <c r="BB108" s="32"/>
      <c r="BC108" s="32"/>
      <c r="BD108" s="32"/>
      <c r="BE108" s="32"/>
      <c r="BF108" s="39"/>
    </row>
    <row r="109" ht="18" customHeight="1">
      <c r="A109" t="s" s="20">
        <f>"T "&amp;B109</f>
        <v>7600</v>
      </c>
      <c r="B109" s="108">
        <v>106</v>
      </c>
      <c r="C109" s="108">
        <v>1776</v>
      </c>
      <c r="D109" s="105">
        <v>1548.355555555560</v>
      </c>
      <c r="E109" s="102">
        <v>4</v>
      </c>
      <c r="F109" t="s" s="34">
        <v>7601</v>
      </c>
      <c r="G109" s="103"/>
      <c r="H109" s="102"/>
      <c r="I109" s="16"/>
      <c r="J109" s="103"/>
      <c r="K109" s="102"/>
      <c r="L109" s="16"/>
      <c r="M109" s="103"/>
      <c r="N109" s="102"/>
      <c r="O109" s="16"/>
      <c r="P109" t="s" s="34"/>
      <c r="Q109" t="s" s="34"/>
      <c r="R109" t="s" s="34"/>
      <c r="S109" t="s" s="34"/>
      <c r="T109" s="109">
        <v>30007.45</v>
      </c>
      <c r="U109" s="109">
        <v>9280.387500000001</v>
      </c>
      <c r="V109" s="109">
        <v>20441.5</v>
      </c>
      <c r="W109" t="s" s="34">
        <v>7601</v>
      </c>
      <c r="X109" s="109">
        <v>2468.8</v>
      </c>
      <c r="Y109" s="109">
        <v>0</v>
      </c>
      <c r="Z109" s="109">
        <v>0</v>
      </c>
      <c r="AA109" t="s" s="34">
        <v>7601</v>
      </c>
      <c r="AB109" s="109">
        <v>9851.799999999999</v>
      </c>
      <c r="AC109" s="109">
        <v>245</v>
      </c>
      <c r="AD109" s="109">
        <v>9605.75</v>
      </c>
      <c r="AE109" t="s" s="34">
        <v>7598</v>
      </c>
      <c r="AF109" s="109"/>
      <c r="AG109" s="109"/>
      <c r="AH109" s="109"/>
      <c r="AI109" s="16"/>
      <c r="AJ109" s="109">
        <v>470586.966666667</v>
      </c>
      <c r="AK109" s="109">
        <v>9364.387500000001</v>
      </c>
      <c r="AL109" s="109">
        <v>20441.5</v>
      </c>
      <c r="AM109" t="s" s="34">
        <v>7599</v>
      </c>
      <c r="AN109" s="109"/>
      <c r="AO109" s="109"/>
      <c r="AP109" s="109"/>
      <c r="AQ109" s="16"/>
      <c r="AR109" s="16"/>
      <c r="AS109" s="16"/>
      <c r="AT109" s="16"/>
      <c r="AU109" s="16"/>
      <c r="AV109" s="16"/>
      <c r="AW109" s="16"/>
      <c r="AX109" s="16"/>
      <c r="AY109" s="16"/>
      <c r="AZ109" s="16"/>
      <c r="BA109" s="16"/>
      <c r="BB109" s="16"/>
      <c r="BC109" s="16"/>
      <c r="BD109" s="16"/>
      <c r="BE109" s="16"/>
      <c r="BF109" s="55"/>
    </row>
    <row r="110" ht="18" customHeight="1">
      <c r="A110" t="s" s="20">
        <f>"T "&amp;B110</f>
        <v>7602</v>
      </c>
      <c r="B110" s="106">
        <v>107</v>
      </c>
      <c r="C110" s="106">
        <v>1777</v>
      </c>
      <c r="D110" s="107">
        <v>1892.96875</v>
      </c>
      <c r="E110" s="98">
        <v>4</v>
      </c>
      <c r="F110" t="s" s="30">
        <v>7603</v>
      </c>
      <c r="G110" s="99"/>
      <c r="H110" s="98"/>
      <c r="I110" s="32"/>
      <c r="J110" s="99"/>
      <c r="K110" s="98"/>
      <c r="L110" s="32"/>
      <c r="M110" s="99"/>
      <c r="N110" s="98"/>
      <c r="O110" s="32"/>
      <c r="P110" t="s" s="30"/>
      <c r="Q110" t="s" s="30"/>
      <c r="R110" t="s" s="30"/>
      <c r="S110" t="s" s="30"/>
      <c r="T110" s="110">
        <v>27744.3833333333</v>
      </c>
      <c r="U110" s="110">
        <v>7510.275</v>
      </c>
      <c r="V110" s="110">
        <v>19512</v>
      </c>
      <c r="W110" t="s" s="30">
        <v>7603</v>
      </c>
      <c r="X110" s="110">
        <v>5282.304166666670</v>
      </c>
      <c r="Y110" s="110">
        <v>0</v>
      </c>
      <c r="Z110" s="110">
        <v>2700</v>
      </c>
      <c r="AA110" t="s" s="30">
        <v>7603</v>
      </c>
      <c r="AB110" t="s" s="30"/>
      <c r="AC110" t="s" s="30"/>
      <c r="AD110" t="s" s="30"/>
      <c r="AE110" s="30"/>
      <c r="AF110" s="110"/>
      <c r="AG110" s="110"/>
      <c r="AH110" s="110"/>
      <c r="AI110" s="32"/>
      <c r="AJ110" s="110">
        <v>352319.525</v>
      </c>
      <c r="AK110" s="110">
        <v>7821.458333333330</v>
      </c>
      <c r="AL110" s="110">
        <v>22221</v>
      </c>
      <c r="AM110" t="s" s="30">
        <v>7604</v>
      </c>
      <c r="AN110" s="110"/>
      <c r="AO110" s="110"/>
      <c r="AP110" s="110"/>
      <c r="AQ110" s="32"/>
      <c r="AR110" s="32"/>
      <c r="AS110" s="32"/>
      <c r="AT110" s="32"/>
      <c r="AU110" s="32"/>
      <c r="AV110" s="32"/>
      <c r="AW110" s="32"/>
      <c r="AX110" s="32"/>
      <c r="AY110" s="32"/>
      <c r="AZ110" s="32"/>
      <c r="BA110" s="32"/>
      <c r="BB110" s="32"/>
      <c r="BC110" s="32"/>
      <c r="BD110" s="32"/>
      <c r="BE110" s="32"/>
      <c r="BF110" s="39"/>
    </row>
    <row r="111" ht="18" customHeight="1">
      <c r="A111" t="s" s="20">
        <f>"T "&amp;B111</f>
        <v>7605</v>
      </c>
      <c r="B111" s="108">
        <v>108</v>
      </c>
      <c r="C111" s="108">
        <v>1778</v>
      </c>
      <c r="D111" s="105">
        <v>2264.246875000010</v>
      </c>
      <c r="E111" s="102">
        <v>4</v>
      </c>
      <c r="F111" t="s" s="34">
        <v>7606</v>
      </c>
      <c r="G111" s="103"/>
      <c r="H111" s="102"/>
      <c r="I111" s="16"/>
      <c r="J111" s="103"/>
      <c r="K111" s="102"/>
      <c r="L111" s="16"/>
      <c r="M111" s="103"/>
      <c r="N111" s="102"/>
      <c r="O111" s="16"/>
      <c r="P111" t="s" s="34"/>
      <c r="Q111" t="s" s="34"/>
      <c r="R111" t="s" s="34"/>
      <c r="S111" t="s" s="34"/>
      <c r="T111" s="109">
        <v>44003.7</v>
      </c>
      <c r="U111" s="109">
        <v>10266.1916666667</v>
      </c>
      <c r="V111" s="109">
        <v>32220</v>
      </c>
      <c r="W111" t="s" s="34">
        <v>7606</v>
      </c>
      <c r="X111" s="109">
        <v>6620.975</v>
      </c>
      <c r="Y111" s="109">
        <v>480</v>
      </c>
      <c r="Z111" s="109">
        <v>4050</v>
      </c>
      <c r="AA111" t="s" s="34">
        <v>7606</v>
      </c>
      <c r="AB111" t="s" s="34"/>
      <c r="AC111" t="s" s="34"/>
      <c r="AD111" t="s" s="34"/>
      <c r="AE111" s="34"/>
      <c r="AF111" s="109"/>
      <c r="AG111" s="109"/>
      <c r="AH111" s="109"/>
      <c r="AI111" s="16"/>
      <c r="AJ111" s="109">
        <v>461535.170833333</v>
      </c>
      <c r="AK111" s="109">
        <v>10746.1916666667</v>
      </c>
      <c r="AL111" s="109">
        <v>36270</v>
      </c>
      <c r="AM111" t="s" s="34">
        <v>7604</v>
      </c>
      <c r="AN111" s="109"/>
      <c r="AO111" s="109"/>
      <c r="AP111" s="109"/>
      <c r="AQ111" s="16"/>
      <c r="AR111" s="16"/>
      <c r="AS111" s="16"/>
      <c r="AT111" s="16"/>
      <c r="AU111" s="16"/>
      <c r="AV111" s="16"/>
      <c r="AW111" s="16"/>
      <c r="AX111" s="16"/>
      <c r="AY111" s="16"/>
      <c r="AZ111" s="16"/>
      <c r="BA111" s="16"/>
      <c r="BB111" s="16"/>
      <c r="BC111" s="16"/>
      <c r="BD111" s="16"/>
      <c r="BE111" s="16"/>
      <c r="BF111" s="55"/>
    </row>
    <row r="112" ht="18" customHeight="1">
      <c r="A112" t="s" s="20">
        <f>"T "&amp;B112</f>
        <v>7607</v>
      </c>
      <c r="B112" s="106">
        <v>109</v>
      </c>
      <c r="C112" s="106">
        <v>1779</v>
      </c>
      <c r="D112" s="107">
        <v>4403.454513888890</v>
      </c>
      <c r="E112" s="98">
        <v>4</v>
      </c>
      <c r="F112" t="s" s="30">
        <v>7608</v>
      </c>
      <c r="G112" s="99"/>
      <c r="H112" s="98"/>
      <c r="I112" s="32"/>
      <c r="J112" s="99"/>
      <c r="K112" s="98"/>
      <c r="L112" s="32"/>
      <c r="M112" s="99"/>
      <c r="N112" s="98"/>
      <c r="O112" s="32"/>
      <c r="P112" t="s" s="30"/>
      <c r="Q112" t="s" s="30"/>
      <c r="R112" t="s" s="30"/>
      <c r="S112" t="s" s="30"/>
      <c r="T112" s="110">
        <v>10690.075</v>
      </c>
      <c r="U112" s="110">
        <v>2920.2</v>
      </c>
      <c r="V112" s="110">
        <v>6682</v>
      </c>
      <c r="W112" t="s" s="30">
        <v>7608</v>
      </c>
      <c r="X112" s="110">
        <v>48.6125</v>
      </c>
      <c r="Y112" s="110">
        <v>0</v>
      </c>
      <c r="Z112" s="110">
        <v>0</v>
      </c>
      <c r="AA112" t="s" s="30">
        <v>7608</v>
      </c>
      <c r="AB112" t="s" s="30"/>
      <c r="AC112" t="s" s="30"/>
      <c r="AD112" t="s" s="30"/>
      <c r="AE112" s="30"/>
      <c r="AF112" s="110"/>
      <c r="AG112" s="110"/>
      <c r="AH112" s="110"/>
      <c r="AI112" s="32"/>
      <c r="AJ112" s="110">
        <v>349527.154166667</v>
      </c>
      <c r="AK112" s="110">
        <v>2918.2</v>
      </c>
      <c r="AL112" s="110">
        <v>6607</v>
      </c>
      <c r="AM112" t="s" s="30">
        <v>7609</v>
      </c>
      <c r="AN112" s="110"/>
      <c r="AO112" s="110"/>
      <c r="AP112" s="110"/>
      <c r="AQ112" s="32"/>
      <c r="AR112" s="32"/>
      <c r="AS112" s="32"/>
      <c r="AT112" s="32"/>
      <c r="AU112" s="32"/>
      <c r="AV112" s="32"/>
      <c r="AW112" s="32"/>
      <c r="AX112" s="32"/>
      <c r="AY112" s="32"/>
      <c r="AZ112" s="32"/>
      <c r="BA112" s="32"/>
      <c r="BB112" s="32"/>
      <c r="BC112" s="32"/>
      <c r="BD112" s="32"/>
      <c r="BE112" s="32"/>
      <c r="BF112" s="39"/>
    </row>
    <row r="113" ht="18" customHeight="1">
      <c r="A113" t="s" s="20">
        <f>"T "&amp;B113</f>
        <v>7610</v>
      </c>
      <c r="B113" s="108">
        <v>110</v>
      </c>
      <c r="C113" s="108">
        <v>1780</v>
      </c>
      <c r="D113" s="105">
        <v>4296.050347222220</v>
      </c>
      <c r="E113" s="102">
        <v>4</v>
      </c>
      <c r="F113" t="s" s="34">
        <v>7611</v>
      </c>
      <c r="G113" s="103"/>
      <c r="H113" s="102"/>
      <c r="I113" s="16"/>
      <c r="J113" s="103"/>
      <c r="K113" s="102"/>
      <c r="L113" s="16"/>
      <c r="M113" s="103"/>
      <c r="N113" s="102"/>
      <c r="O113" s="16"/>
      <c r="P113" t="s" s="34"/>
      <c r="Q113" t="s" s="34"/>
      <c r="R113" t="s" s="34"/>
      <c r="S113" t="s" s="34"/>
      <c r="T113" s="109">
        <v>14.05</v>
      </c>
      <c r="U113" s="109">
        <v>0</v>
      </c>
      <c r="V113" s="109">
        <v>0</v>
      </c>
      <c r="W113" t="s" s="34">
        <v>7611</v>
      </c>
      <c r="X113" s="109">
        <v>1527.15</v>
      </c>
      <c r="Y113" s="109">
        <v>540</v>
      </c>
      <c r="Z113" s="109">
        <v>192</v>
      </c>
      <c r="AA113" t="s" s="34">
        <v>7611</v>
      </c>
      <c r="AB113" t="s" s="34"/>
      <c r="AC113" t="s" s="34"/>
      <c r="AD113" t="s" s="34"/>
      <c r="AE113" s="34"/>
      <c r="AF113" s="109"/>
      <c r="AG113" s="109"/>
      <c r="AH113" s="109"/>
      <c r="AI113" s="16"/>
      <c r="AJ113" s="109">
        <v>262111.954166667</v>
      </c>
      <c r="AK113" s="109">
        <v>570</v>
      </c>
      <c r="AL113" s="109">
        <v>192</v>
      </c>
      <c r="AM113" t="s" s="34">
        <v>7609</v>
      </c>
      <c r="AN113" s="109"/>
      <c r="AO113" s="109"/>
      <c r="AP113" s="109"/>
      <c r="AQ113" s="16"/>
      <c r="AR113" s="16"/>
      <c r="AS113" s="16"/>
      <c r="AT113" s="16"/>
      <c r="AU113" s="16"/>
      <c r="AV113" s="16"/>
      <c r="AW113" s="16"/>
      <c r="AX113" s="16"/>
      <c r="AY113" s="16"/>
      <c r="AZ113" s="16"/>
      <c r="BA113" s="16"/>
      <c r="BB113" s="16"/>
      <c r="BC113" s="16"/>
      <c r="BD113" s="16"/>
      <c r="BE113" s="16"/>
      <c r="BF113" s="55"/>
    </row>
    <row r="114" ht="18" customHeight="1">
      <c r="A114" t="s" s="20">
        <f>"T "&amp;B114</f>
        <v>7612</v>
      </c>
      <c r="B114" s="106">
        <v>111</v>
      </c>
      <c r="C114" s="106">
        <v>1781</v>
      </c>
      <c r="D114" s="107">
        <v>3056.682291666670</v>
      </c>
      <c r="E114" s="98">
        <v>4</v>
      </c>
      <c r="F114" t="s" s="30">
        <v>7613</v>
      </c>
      <c r="G114" s="99"/>
      <c r="H114" s="98"/>
      <c r="I114" s="32"/>
      <c r="J114" s="99"/>
      <c r="K114" s="98"/>
      <c r="L114" s="32"/>
      <c r="M114" s="99"/>
      <c r="N114" s="98"/>
      <c r="O114" s="32"/>
      <c r="P114" t="s" s="30"/>
      <c r="Q114" t="s" s="30"/>
      <c r="R114" t="s" s="30"/>
      <c r="S114" t="s" s="30"/>
      <c r="T114" s="110"/>
      <c r="U114" s="110"/>
      <c r="V114" s="110"/>
      <c r="W114" s="30"/>
      <c r="X114" s="110"/>
      <c r="Y114" s="110"/>
      <c r="Z114" s="110"/>
      <c r="AA114" s="30"/>
      <c r="AB114" t="s" s="30"/>
      <c r="AC114" t="s" s="30"/>
      <c r="AD114" t="s" s="30"/>
      <c r="AE114" s="30"/>
      <c r="AF114" s="110"/>
      <c r="AG114" s="110"/>
      <c r="AH114" s="110"/>
      <c r="AI114" s="32"/>
      <c r="AJ114" s="110">
        <v>248897.891666667</v>
      </c>
      <c r="AK114" s="110">
        <v>35.7</v>
      </c>
      <c r="AL114" s="110">
        <v>0</v>
      </c>
      <c r="AM114" t="s" s="30">
        <v>7613</v>
      </c>
      <c r="AN114" s="110"/>
      <c r="AO114" s="110"/>
      <c r="AP114" s="110"/>
      <c r="AQ114" s="32"/>
      <c r="AR114" s="32"/>
      <c r="AS114" s="32"/>
      <c r="AT114" s="32"/>
      <c r="AU114" s="32"/>
      <c r="AV114" s="32"/>
      <c r="AW114" s="32"/>
      <c r="AX114" s="32"/>
      <c r="AY114" s="32"/>
      <c r="AZ114" s="32"/>
      <c r="BA114" s="32"/>
      <c r="BB114" s="32"/>
      <c r="BC114" s="32"/>
      <c r="BD114" s="32"/>
      <c r="BE114" s="32"/>
      <c r="BF114" s="39"/>
    </row>
    <row r="115" ht="18" customHeight="1">
      <c r="A115" t="s" s="20">
        <f>"T "&amp;B115</f>
        <v>7614</v>
      </c>
      <c r="B115" s="108">
        <v>112</v>
      </c>
      <c r="C115" s="108">
        <v>1782</v>
      </c>
      <c r="D115" s="105">
        <v>1440.595833333330</v>
      </c>
      <c r="E115" s="102">
        <v>4</v>
      </c>
      <c r="F115" t="s" s="34">
        <v>7613</v>
      </c>
      <c r="G115" s="103"/>
      <c r="H115" s="102"/>
      <c r="I115" s="16"/>
      <c r="J115" s="103"/>
      <c r="K115" s="102"/>
      <c r="L115" s="16"/>
      <c r="M115" s="103"/>
      <c r="N115" s="102"/>
      <c r="O115" s="16"/>
      <c r="P115" t="s" s="34"/>
      <c r="Q115" t="s" s="34"/>
      <c r="R115" t="s" s="34"/>
      <c r="S115" t="s" s="34"/>
      <c r="T115" s="109"/>
      <c r="U115" s="109"/>
      <c r="V115" s="109"/>
      <c r="W115" s="34"/>
      <c r="X115" s="109"/>
      <c r="Y115" s="109"/>
      <c r="Z115" s="109"/>
      <c r="AA115" s="34"/>
      <c r="AB115" t="s" s="34"/>
      <c r="AC115" t="s" s="34"/>
      <c r="AD115" t="s" s="34"/>
      <c r="AE115" s="34"/>
      <c r="AF115" s="109"/>
      <c r="AG115" s="109"/>
      <c r="AH115" s="109"/>
      <c r="AI115" s="16"/>
      <c r="AJ115" s="109">
        <v>562790.325</v>
      </c>
      <c r="AK115" s="109">
        <v>11.8708333333333</v>
      </c>
      <c r="AL115" s="109">
        <v>194</v>
      </c>
      <c r="AM115" t="s" s="34">
        <v>7613</v>
      </c>
      <c r="AN115" s="109"/>
      <c r="AO115" s="109"/>
      <c r="AP115" s="109"/>
      <c r="AQ115" s="16"/>
      <c r="AR115" s="16"/>
      <c r="AS115" s="16"/>
      <c r="AT115" s="16"/>
      <c r="AU115" s="16"/>
      <c r="AV115" s="16"/>
      <c r="AW115" s="16"/>
      <c r="AX115" s="16"/>
      <c r="AY115" s="16"/>
      <c r="AZ115" s="16"/>
      <c r="BA115" s="16"/>
      <c r="BB115" s="16"/>
      <c r="BC115" s="16"/>
      <c r="BD115" s="16"/>
      <c r="BE115" s="16"/>
      <c r="BF115" s="55"/>
    </row>
    <row r="116" ht="18" customHeight="1">
      <c r="A116" t="s" s="20">
        <f>"T "&amp;B116</f>
        <v>7615</v>
      </c>
      <c r="B116" s="106">
        <v>113</v>
      </c>
      <c r="C116" s="106">
        <v>1783</v>
      </c>
      <c r="D116" s="107">
        <v>1140.447916666670</v>
      </c>
      <c r="E116" s="98">
        <v>4</v>
      </c>
      <c r="F116" t="s" s="30">
        <v>7616</v>
      </c>
      <c r="G116" s="99"/>
      <c r="H116" s="98"/>
      <c r="I116" s="32"/>
      <c r="J116" s="99"/>
      <c r="K116" s="98"/>
      <c r="L116" s="32"/>
      <c r="M116" s="99"/>
      <c r="N116" s="98"/>
      <c r="O116" s="32"/>
      <c r="P116" t="s" s="30"/>
      <c r="Q116" t="s" s="30"/>
      <c r="R116" t="s" s="30"/>
      <c r="S116" t="s" s="30"/>
      <c r="T116" s="110"/>
      <c r="U116" s="110"/>
      <c r="V116" s="110"/>
      <c r="W116" s="30"/>
      <c r="X116" s="110"/>
      <c r="Y116" s="110"/>
      <c r="Z116" s="110"/>
      <c r="AA116" s="30"/>
      <c r="AB116" s="110">
        <v>1240</v>
      </c>
      <c r="AC116" s="110">
        <v>140</v>
      </c>
      <c r="AD116" s="110">
        <v>1100</v>
      </c>
      <c r="AE116" t="s" s="30">
        <v>7617</v>
      </c>
      <c r="AF116" s="110"/>
      <c r="AG116" s="110"/>
      <c r="AH116" s="110"/>
      <c r="AI116" s="32"/>
      <c r="AJ116" s="110">
        <v>474456</v>
      </c>
      <c r="AK116" s="110">
        <v>52.8833333333333</v>
      </c>
      <c r="AL116" s="110">
        <v>650</v>
      </c>
      <c r="AM116" t="s" s="30">
        <v>7616</v>
      </c>
      <c r="AN116" s="110"/>
      <c r="AO116" s="110"/>
      <c r="AP116" s="110"/>
      <c r="AQ116" s="32"/>
      <c r="AR116" s="32"/>
      <c r="AS116" s="32"/>
      <c r="AT116" s="32"/>
      <c r="AU116" s="32"/>
      <c r="AV116" s="32"/>
      <c r="AW116" s="32"/>
      <c r="AX116" s="32"/>
      <c r="AY116" s="32"/>
      <c r="AZ116" s="32"/>
      <c r="BA116" s="32"/>
      <c r="BB116" s="32"/>
      <c r="BC116" s="32"/>
      <c r="BD116" s="32"/>
      <c r="BE116" s="32"/>
      <c r="BF116" s="39"/>
    </row>
    <row r="117" ht="18" customHeight="1">
      <c r="A117" t="s" s="20">
        <f>"T "&amp;B117</f>
        <v>7618</v>
      </c>
      <c r="B117" s="108">
        <v>114</v>
      </c>
      <c r="C117" s="108">
        <v>1784</v>
      </c>
      <c r="D117" s="105">
        <v>2323.386111111110</v>
      </c>
      <c r="E117" s="102">
        <v>4</v>
      </c>
      <c r="F117" t="s" s="34">
        <v>7616</v>
      </c>
      <c r="G117" s="103"/>
      <c r="H117" s="102"/>
      <c r="I117" s="16"/>
      <c r="J117" s="103"/>
      <c r="K117" s="102"/>
      <c r="L117" s="16"/>
      <c r="M117" s="103"/>
      <c r="N117" s="102"/>
      <c r="O117" s="16"/>
      <c r="P117" t="s" s="34"/>
      <c r="Q117" t="s" s="34"/>
      <c r="R117" t="s" s="34"/>
      <c r="S117" t="s" s="34"/>
      <c r="T117" s="109"/>
      <c r="U117" s="109"/>
      <c r="V117" s="109"/>
      <c r="W117" s="34"/>
      <c r="X117" s="109"/>
      <c r="Y117" s="109"/>
      <c r="Z117" s="109"/>
      <c r="AA117" s="34"/>
      <c r="AB117" t="s" s="34"/>
      <c r="AC117" t="s" s="34"/>
      <c r="AD117" t="s" s="34"/>
      <c r="AE117" s="34"/>
      <c r="AF117" s="109"/>
      <c r="AG117" s="109"/>
      <c r="AH117" s="109"/>
      <c r="AI117" s="16"/>
      <c r="AJ117" s="109">
        <v>388920.070833333</v>
      </c>
      <c r="AK117" s="109">
        <v>1200</v>
      </c>
      <c r="AL117" s="109">
        <v>12788.75</v>
      </c>
      <c r="AM117" t="s" s="34">
        <v>7616</v>
      </c>
      <c r="AN117" s="109"/>
      <c r="AO117" s="109"/>
      <c r="AP117" s="109"/>
      <c r="AQ117" s="16"/>
      <c r="AR117" s="16"/>
      <c r="AS117" s="16"/>
      <c r="AT117" s="16"/>
      <c r="AU117" s="16"/>
      <c r="AV117" s="16"/>
      <c r="AW117" s="16"/>
      <c r="AX117" s="16"/>
      <c r="AY117" s="16"/>
      <c r="AZ117" s="16"/>
      <c r="BA117" s="16"/>
      <c r="BB117" s="16"/>
      <c r="BC117" s="16"/>
      <c r="BD117" s="16"/>
      <c r="BE117" s="16"/>
      <c r="BF117" s="55"/>
    </row>
    <row r="118" ht="18" customHeight="1">
      <c r="A118" t="s" s="20">
        <f>"T "&amp;B118</f>
        <v>7619</v>
      </c>
      <c r="B118" s="106">
        <v>115</v>
      </c>
      <c r="C118" s="106">
        <v>1785</v>
      </c>
      <c r="D118" s="107">
        <v>11683.065625</v>
      </c>
      <c r="E118" s="98">
        <v>4</v>
      </c>
      <c r="F118" t="s" s="30">
        <v>7620</v>
      </c>
      <c r="G118" s="99"/>
      <c r="H118" s="98"/>
      <c r="I118" s="32"/>
      <c r="J118" s="99"/>
      <c r="K118" s="98"/>
      <c r="L118" s="32"/>
      <c r="M118" s="99"/>
      <c r="N118" s="98"/>
      <c r="O118" s="32"/>
      <c r="P118" t="s" s="30"/>
      <c r="Q118" t="s" s="30"/>
      <c r="R118" t="s" s="30"/>
      <c r="S118" t="s" s="30"/>
      <c r="T118" s="110"/>
      <c r="U118" s="110"/>
      <c r="V118" s="110"/>
      <c r="W118" s="30"/>
      <c r="X118" s="110"/>
      <c r="Y118" s="110"/>
      <c r="Z118" s="110"/>
      <c r="AA118" s="30"/>
      <c r="AB118" s="110">
        <v>825</v>
      </c>
      <c r="AC118" s="110">
        <v>0</v>
      </c>
      <c r="AD118" s="110">
        <v>825</v>
      </c>
      <c r="AE118" t="s" s="30">
        <v>7621</v>
      </c>
      <c r="AF118" s="110"/>
      <c r="AG118" s="110"/>
      <c r="AH118" s="110"/>
      <c r="AI118" s="32"/>
      <c r="AJ118" s="110">
        <v>426730.179166667</v>
      </c>
      <c r="AK118" s="110">
        <v>6410.366666666670</v>
      </c>
      <c r="AL118" s="110">
        <v>41136.3625</v>
      </c>
      <c r="AM118" t="s" s="30">
        <v>7620</v>
      </c>
      <c r="AN118" s="110"/>
      <c r="AO118" s="110"/>
      <c r="AP118" s="110"/>
      <c r="AQ118" s="32"/>
      <c r="AR118" s="32"/>
      <c r="AS118" s="32"/>
      <c r="AT118" s="32"/>
      <c r="AU118" s="32"/>
      <c r="AV118" s="32"/>
      <c r="AW118" s="32"/>
      <c r="AX118" s="32"/>
      <c r="AY118" s="32"/>
      <c r="AZ118" s="32"/>
      <c r="BA118" s="32"/>
      <c r="BB118" s="32"/>
      <c r="BC118" s="32"/>
      <c r="BD118" s="32"/>
      <c r="BE118" s="32"/>
      <c r="BF118" s="39"/>
    </row>
    <row r="119" ht="18" customHeight="1">
      <c r="A119" t="s" s="20">
        <f>"T "&amp;B119</f>
        <v>7622</v>
      </c>
      <c r="B119" s="108">
        <v>116</v>
      </c>
      <c r="C119" s="108">
        <v>1786</v>
      </c>
      <c r="D119" s="105">
        <v>15471.5357638889</v>
      </c>
      <c r="E119" s="102">
        <v>4</v>
      </c>
      <c r="F119" t="s" s="34">
        <v>7620</v>
      </c>
      <c r="G119" s="103"/>
      <c r="H119" s="102"/>
      <c r="I119" s="16"/>
      <c r="J119" s="103"/>
      <c r="K119" s="102"/>
      <c r="L119" s="16"/>
      <c r="M119" s="103"/>
      <c r="N119" s="102"/>
      <c r="O119" s="16"/>
      <c r="P119" t="s" s="34"/>
      <c r="Q119" t="s" s="34"/>
      <c r="R119" t="s" s="34"/>
      <c r="S119" t="s" s="34"/>
      <c r="T119" s="109"/>
      <c r="U119" s="109"/>
      <c r="V119" s="109"/>
      <c r="W119" s="34"/>
      <c r="X119" s="109"/>
      <c r="Y119" s="109"/>
      <c r="Z119" s="109"/>
      <c r="AA119" s="34"/>
      <c r="AB119" t="s" s="34"/>
      <c r="AC119" t="s" s="34"/>
      <c r="AD119" t="s" s="34"/>
      <c r="AE119" s="34"/>
      <c r="AF119" s="109"/>
      <c r="AG119" s="109"/>
      <c r="AH119" s="109"/>
      <c r="AI119" s="16"/>
      <c r="AJ119" s="109">
        <v>381286.6125</v>
      </c>
      <c r="AK119" s="109">
        <v>10815.7583333333</v>
      </c>
      <c r="AL119" s="109">
        <v>44358.8916666667</v>
      </c>
      <c r="AM119" t="s" s="34">
        <v>7620</v>
      </c>
      <c r="AN119" s="109"/>
      <c r="AO119" s="109"/>
      <c r="AP119" s="109"/>
      <c r="AQ119" s="16"/>
      <c r="AR119" s="16"/>
      <c r="AS119" s="16"/>
      <c r="AT119" s="16"/>
      <c r="AU119" s="16"/>
      <c r="AV119" s="16"/>
      <c r="AW119" s="16"/>
      <c r="AX119" s="16"/>
      <c r="AY119" s="16"/>
      <c r="AZ119" s="16"/>
      <c r="BA119" s="16"/>
      <c r="BB119" s="16"/>
      <c r="BC119" s="16"/>
      <c r="BD119" s="16"/>
      <c r="BE119" s="16"/>
      <c r="BF119" s="55"/>
    </row>
    <row r="120" ht="18" customHeight="1">
      <c r="A120" t="s" s="20">
        <f>"T "&amp;B120</f>
        <v>7623</v>
      </c>
      <c r="B120" s="106">
        <v>117</v>
      </c>
      <c r="C120" s="106">
        <v>1787</v>
      </c>
      <c r="D120" s="107">
        <v>8795.038194444440</v>
      </c>
      <c r="E120" s="98">
        <v>4</v>
      </c>
      <c r="F120" t="s" s="30">
        <v>7624</v>
      </c>
      <c r="G120" s="99"/>
      <c r="H120" s="98"/>
      <c r="I120" s="32"/>
      <c r="J120" s="99"/>
      <c r="K120" s="98"/>
      <c r="L120" s="32"/>
      <c r="M120" s="99"/>
      <c r="N120" s="98"/>
      <c r="O120" s="32"/>
      <c r="P120" t="s" s="30"/>
      <c r="Q120" t="s" s="30"/>
      <c r="R120" t="s" s="30"/>
      <c r="S120" t="s" s="30"/>
      <c r="T120" s="110"/>
      <c r="U120" s="110"/>
      <c r="V120" s="110"/>
      <c r="W120" s="30"/>
      <c r="X120" s="110"/>
      <c r="Y120" s="110"/>
      <c r="Z120" s="110"/>
      <c r="AA120" s="30"/>
      <c r="AB120" s="110">
        <v>3868.970833333330</v>
      </c>
      <c r="AC120" s="110">
        <v>55.2125</v>
      </c>
      <c r="AD120" s="110">
        <v>3813.779166666670</v>
      </c>
      <c r="AE120" t="s" s="30">
        <v>7625</v>
      </c>
      <c r="AF120" s="110"/>
      <c r="AG120" s="110"/>
      <c r="AH120" s="110"/>
      <c r="AI120" s="32"/>
      <c r="AJ120" s="110">
        <v>508524.816666667</v>
      </c>
      <c r="AK120" s="110">
        <v>16036.6083333333</v>
      </c>
      <c r="AL120" s="110">
        <v>75609.566666666695</v>
      </c>
      <c r="AM120" t="s" s="30">
        <v>7624</v>
      </c>
      <c r="AN120" s="110"/>
      <c r="AO120" s="110"/>
      <c r="AP120" s="110"/>
      <c r="AQ120" s="32"/>
      <c r="AR120" s="32"/>
      <c r="AS120" s="32"/>
      <c r="AT120" s="32"/>
      <c r="AU120" s="32"/>
      <c r="AV120" s="32"/>
      <c r="AW120" s="32"/>
      <c r="AX120" s="32"/>
      <c r="AY120" s="32"/>
      <c r="AZ120" s="32"/>
      <c r="BA120" s="32"/>
      <c r="BB120" s="32"/>
      <c r="BC120" s="32"/>
      <c r="BD120" s="32"/>
      <c r="BE120" s="32"/>
      <c r="BF120" s="39"/>
    </row>
    <row r="121" ht="18" customHeight="1">
      <c r="A121" t="s" s="20">
        <f>"T "&amp;B121</f>
        <v>7626</v>
      </c>
      <c r="B121" s="108">
        <v>118</v>
      </c>
      <c r="C121" s="108">
        <v>1788</v>
      </c>
      <c r="D121" s="105">
        <v>6333.871875</v>
      </c>
      <c r="E121" s="102">
        <v>4</v>
      </c>
      <c r="F121" t="s" s="34">
        <v>7624</v>
      </c>
      <c r="G121" s="103"/>
      <c r="H121" s="102"/>
      <c r="I121" s="16"/>
      <c r="J121" s="103"/>
      <c r="K121" s="102"/>
      <c r="L121" s="16"/>
      <c r="M121" s="103"/>
      <c r="N121" s="102"/>
      <c r="O121" s="16"/>
      <c r="P121" t="s" s="34"/>
      <c r="Q121" t="s" s="34"/>
      <c r="R121" t="s" s="34"/>
      <c r="S121" t="s" s="34"/>
      <c r="T121" s="109"/>
      <c r="U121" s="109"/>
      <c r="V121" s="109"/>
      <c r="W121" s="34"/>
      <c r="X121" s="109"/>
      <c r="Y121" s="109"/>
      <c r="Z121" s="109"/>
      <c r="AA121" s="34"/>
      <c r="AB121" s="109">
        <v>8071.7125</v>
      </c>
      <c r="AC121" s="109">
        <v>392</v>
      </c>
      <c r="AD121" s="109">
        <v>7587.3</v>
      </c>
      <c r="AE121" t="s" s="34">
        <v>7627</v>
      </c>
      <c r="AF121" s="109"/>
      <c r="AG121" s="109"/>
      <c r="AH121" s="109"/>
      <c r="AI121" s="16"/>
      <c r="AJ121" s="109"/>
      <c r="AK121" s="109"/>
      <c r="AL121" s="109"/>
      <c r="AM121" s="16"/>
      <c r="AN121" s="109">
        <v>279428.075</v>
      </c>
      <c r="AO121" s="109">
        <v>20348.15</v>
      </c>
      <c r="AP121" s="109">
        <v>189340.4</v>
      </c>
      <c r="AQ121" t="s" s="34">
        <v>7624</v>
      </c>
      <c r="AR121" s="16"/>
      <c r="AS121" s="16"/>
      <c r="AT121" s="16"/>
      <c r="AU121" s="16"/>
      <c r="AV121" s="16"/>
      <c r="AW121" s="16"/>
      <c r="AX121" s="16"/>
      <c r="AY121" s="16"/>
      <c r="AZ121" s="16"/>
      <c r="BA121" s="16"/>
      <c r="BB121" s="16"/>
      <c r="BC121" s="16"/>
      <c r="BD121" s="16"/>
      <c r="BE121" s="16"/>
      <c r="BF121" s="55"/>
    </row>
    <row r="122" ht="18" customHeight="1">
      <c r="A122" t="s" s="20">
        <f>"T "&amp;B122</f>
        <v>7628</v>
      </c>
      <c r="B122" s="106">
        <v>119</v>
      </c>
      <c r="C122" s="106">
        <v>1789</v>
      </c>
      <c r="D122" s="107">
        <v>7346.06875</v>
      </c>
      <c r="E122" s="98">
        <v>4</v>
      </c>
      <c r="F122" t="s" s="30">
        <v>7629</v>
      </c>
      <c r="G122" s="99"/>
      <c r="H122" s="98"/>
      <c r="I122" s="32"/>
      <c r="J122" s="99"/>
      <c r="K122" s="98"/>
      <c r="L122" s="32"/>
      <c r="M122" s="99"/>
      <c r="N122" s="98"/>
      <c r="O122" s="32"/>
      <c r="P122" t="s" s="30"/>
      <c r="Q122" t="s" s="30"/>
      <c r="R122" t="s" s="30"/>
      <c r="S122" t="s" s="30"/>
      <c r="T122" s="110"/>
      <c r="U122" s="110"/>
      <c r="V122" s="110"/>
      <c r="W122" s="30"/>
      <c r="X122" s="110"/>
      <c r="Y122" s="110"/>
      <c r="Z122" s="110"/>
      <c r="AA122" s="30"/>
      <c r="AB122" s="110">
        <v>11974.65</v>
      </c>
      <c r="AC122" s="110">
        <v>510.4625</v>
      </c>
      <c r="AD122" s="110">
        <v>11439.6083333333</v>
      </c>
      <c r="AE122" t="s" s="30">
        <v>7630</v>
      </c>
      <c r="AF122" s="110"/>
      <c r="AG122" s="110"/>
      <c r="AH122" s="110"/>
      <c r="AI122" s="32"/>
      <c r="AJ122" s="110"/>
      <c r="AK122" s="110"/>
      <c r="AL122" s="110"/>
      <c r="AM122" s="32"/>
      <c r="AN122" s="110">
        <v>119548.666666667</v>
      </c>
      <c r="AO122" s="110">
        <v>25327.1625</v>
      </c>
      <c r="AP122" s="110">
        <v>92623.308333333305</v>
      </c>
      <c r="AQ122" t="s" s="30">
        <v>7629</v>
      </c>
      <c r="AR122" s="32"/>
      <c r="AS122" s="32"/>
      <c r="AT122" s="32"/>
      <c r="AU122" s="32"/>
      <c r="AV122" s="32"/>
      <c r="AW122" s="32"/>
      <c r="AX122" s="32"/>
      <c r="AY122" s="32"/>
      <c r="AZ122" s="32"/>
      <c r="BA122" s="32"/>
      <c r="BB122" s="32"/>
      <c r="BC122" s="32"/>
      <c r="BD122" s="32"/>
      <c r="BE122" s="32"/>
      <c r="BF122" s="39"/>
    </row>
    <row r="123" ht="18" customHeight="1">
      <c r="A123" t="s" s="20">
        <f>"T "&amp;B123</f>
        <v>7631</v>
      </c>
      <c r="B123" s="108">
        <v>120</v>
      </c>
      <c r="C123" s="108">
        <v>1790</v>
      </c>
      <c r="D123" s="105">
        <v>6015.1163194444</v>
      </c>
      <c r="E123" s="102">
        <v>4</v>
      </c>
      <c r="F123" t="s" s="34">
        <v>7632</v>
      </c>
      <c r="G123" s="103"/>
      <c r="H123" s="102"/>
      <c r="I123" s="16"/>
      <c r="J123" s="103"/>
      <c r="K123" s="102"/>
      <c r="L123" s="16"/>
      <c r="M123" s="103"/>
      <c r="N123" s="102"/>
      <c r="O123" s="16"/>
      <c r="P123" t="s" s="34"/>
      <c r="Q123" t="s" s="34"/>
      <c r="R123" t="s" s="34"/>
      <c r="S123" t="s" s="34"/>
      <c r="T123" s="109"/>
      <c r="U123" s="109"/>
      <c r="V123" s="109"/>
      <c r="W123" s="34"/>
      <c r="X123" s="109"/>
      <c r="Y123" s="109"/>
      <c r="Z123" s="109"/>
      <c r="AA123" s="34"/>
      <c r="AB123" s="109">
        <v>4060.283333333330</v>
      </c>
      <c r="AC123" s="109">
        <v>159.85</v>
      </c>
      <c r="AD123" s="109">
        <v>3857.120833333330</v>
      </c>
      <c r="AE123" t="s" s="34">
        <v>7633</v>
      </c>
      <c r="AF123" s="109"/>
      <c r="AG123" s="109"/>
      <c r="AH123" s="109"/>
      <c r="AI123" s="16"/>
      <c r="AJ123" s="109"/>
      <c r="AK123" s="109"/>
      <c r="AL123" s="109"/>
      <c r="AM123" s="16"/>
      <c r="AN123" s="109">
        <v>100298.979166667</v>
      </c>
      <c r="AO123" s="109">
        <v>19280.325</v>
      </c>
      <c r="AP123" s="109">
        <v>78928.4041666667</v>
      </c>
      <c r="AQ123" t="s" s="34">
        <v>7632</v>
      </c>
      <c r="AR123" s="16"/>
      <c r="AS123" s="16"/>
      <c r="AT123" s="16"/>
      <c r="AU123" s="16"/>
      <c r="AV123" s="16"/>
      <c r="AW123" s="16"/>
      <c r="AX123" s="16"/>
      <c r="AY123" s="16"/>
      <c r="AZ123" s="16"/>
      <c r="BA123" s="16"/>
      <c r="BB123" s="16"/>
      <c r="BC123" s="16"/>
      <c r="BD123" s="16"/>
      <c r="BE123" s="16"/>
      <c r="BF123" s="55"/>
    </row>
    <row r="124" ht="18" customHeight="1">
      <c r="A124" t="s" s="20">
        <f>"T "&amp;B124</f>
        <v>7634</v>
      </c>
      <c r="B124" s="106">
        <v>121</v>
      </c>
      <c r="C124" s="106">
        <v>1791</v>
      </c>
      <c r="D124" s="107"/>
      <c r="E124" s="98"/>
      <c r="F124" s="30"/>
      <c r="G124" s="99"/>
      <c r="H124" s="98"/>
      <c r="I124" s="32"/>
      <c r="J124" s="99"/>
      <c r="K124" s="98"/>
      <c r="L124" s="32"/>
      <c r="M124" s="99"/>
      <c r="N124" s="98"/>
      <c r="O124" s="32"/>
      <c r="P124" t="s" s="30"/>
      <c r="Q124" t="s" s="30"/>
      <c r="R124" t="s" s="30"/>
      <c r="S124" t="s" s="30"/>
      <c r="T124" s="110"/>
      <c r="U124" s="110"/>
      <c r="V124" s="110"/>
      <c r="W124" s="30"/>
      <c r="X124" s="110"/>
      <c r="Y124" s="110"/>
      <c r="Z124" s="110"/>
      <c r="AA124" s="30"/>
      <c r="AB124" s="110">
        <v>15899.2625</v>
      </c>
      <c r="AC124" s="110">
        <v>360.5</v>
      </c>
      <c r="AD124" s="110">
        <v>15382.125</v>
      </c>
      <c r="AE124" t="s" s="30">
        <v>7635</v>
      </c>
      <c r="AF124" s="110"/>
      <c r="AG124" s="110"/>
      <c r="AH124" s="110"/>
      <c r="AI124" s="32"/>
      <c r="AJ124" s="110"/>
      <c r="AK124" s="110"/>
      <c r="AL124" s="110"/>
      <c r="AM124" s="32"/>
      <c r="AN124" s="110">
        <v>52900.45</v>
      </c>
      <c r="AO124" s="110">
        <v>8350.1875</v>
      </c>
      <c r="AP124" s="110">
        <v>40923.35</v>
      </c>
      <c r="AQ124" t="s" s="30">
        <v>7636</v>
      </c>
      <c r="AR124" s="32"/>
      <c r="AS124" s="32"/>
      <c r="AT124" s="32"/>
      <c r="AU124" s="32"/>
      <c r="AV124" s="32"/>
      <c r="AW124" s="32"/>
      <c r="AX124" s="32"/>
      <c r="AY124" s="32"/>
      <c r="AZ124" s="32"/>
      <c r="BA124" s="32"/>
      <c r="BB124" s="32"/>
      <c r="BC124" s="32"/>
      <c r="BD124" s="32"/>
      <c r="BE124" s="32"/>
      <c r="BF124" s="39"/>
    </row>
    <row r="125" ht="18" customHeight="1">
      <c r="A125" t="s" s="20">
        <f>"T "&amp;B125</f>
        <v>7637</v>
      </c>
      <c r="B125" s="108">
        <v>122</v>
      </c>
      <c r="C125" s="108">
        <v>1792</v>
      </c>
      <c r="D125" s="105"/>
      <c r="E125" s="102"/>
      <c r="F125" s="34"/>
      <c r="G125" s="103"/>
      <c r="H125" s="102"/>
      <c r="I125" s="16"/>
      <c r="J125" s="103"/>
      <c r="K125" s="102"/>
      <c r="L125" s="16"/>
      <c r="M125" s="103"/>
      <c r="N125" s="102"/>
      <c r="O125" s="16"/>
      <c r="P125" t="s" s="34"/>
      <c r="Q125" t="s" s="34"/>
      <c r="R125" t="s" s="34"/>
      <c r="S125" t="s" s="34"/>
      <c r="T125" s="109"/>
      <c r="U125" s="109"/>
      <c r="V125" s="109"/>
      <c r="W125" s="34"/>
      <c r="X125" s="109"/>
      <c r="Y125" s="109"/>
      <c r="Z125" s="109"/>
      <c r="AA125" s="34"/>
      <c r="AB125" s="109">
        <v>9599.200000000001</v>
      </c>
      <c r="AC125" s="109">
        <v>413</v>
      </c>
      <c r="AD125" s="109">
        <v>9166.700000000001</v>
      </c>
      <c r="AE125" t="s" s="34">
        <v>7638</v>
      </c>
      <c r="AF125" s="109"/>
      <c r="AG125" s="109"/>
      <c r="AH125" s="109"/>
      <c r="AI125" s="16"/>
      <c r="AJ125" s="109"/>
      <c r="AK125" s="109"/>
      <c r="AL125" s="109"/>
      <c r="AM125" s="16"/>
      <c r="AN125" s="109">
        <v>64509.1125</v>
      </c>
      <c r="AO125" s="109">
        <v>13492.1458333333</v>
      </c>
      <c r="AP125" s="109">
        <v>45963.5083333333</v>
      </c>
      <c r="AQ125" t="s" s="34">
        <v>7639</v>
      </c>
      <c r="AR125" s="16"/>
      <c r="AS125" s="16"/>
      <c r="AT125" s="16"/>
      <c r="AU125" s="16"/>
      <c r="AV125" s="16"/>
      <c r="AW125" s="16"/>
      <c r="AX125" s="16"/>
      <c r="AY125" s="16"/>
      <c r="AZ125" s="16"/>
      <c r="BA125" s="16"/>
      <c r="BB125" s="16"/>
      <c r="BC125" s="16"/>
      <c r="BD125" s="16"/>
      <c r="BE125" s="16"/>
      <c r="BF125" s="55"/>
    </row>
    <row r="126" ht="18" customHeight="1">
      <c r="A126" t="s" s="20">
        <f>"T "&amp;B126</f>
        <v>7640</v>
      </c>
      <c r="B126" s="106">
        <v>123</v>
      </c>
      <c r="C126" s="106">
        <v>1793</v>
      </c>
      <c r="D126" s="107"/>
      <c r="E126" s="98"/>
      <c r="F126" s="30"/>
      <c r="G126" s="99"/>
      <c r="H126" s="98"/>
      <c r="I126" s="32"/>
      <c r="J126" s="99"/>
      <c r="K126" s="98"/>
      <c r="L126" s="32"/>
      <c r="M126" s="99"/>
      <c r="N126" s="98"/>
      <c r="O126" s="32"/>
      <c r="P126" t="s" s="30"/>
      <c r="Q126" t="s" s="30"/>
      <c r="R126" t="s" s="30"/>
      <c r="S126" t="s" s="30"/>
      <c r="T126" s="110"/>
      <c r="U126" s="110"/>
      <c r="V126" s="110"/>
      <c r="W126" s="30"/>
      <c r="X126" s="110"/>
      <c r="Y126" s="110"/>
      <c r="Z126" s="110"/>
      <c r="AA126" s="30"/>
      <c r="AB126" s="110">
        <v>4763.4125</v>
      </c>
      <c r="AC126" s="110">
        <v>145.25</v>
      </c>
      <c r="AD126" s="110">
        <v>4565</v>
      </c>
      <c r="AE126" t="s" s="30">
        <v>7641</v>
      </c>
      <c r="AF126" s="110"/>
      <c r="AG126" s="110"/>
      <c r="AH126" s="110"/>
      <c r="AI126" s="32"/>
      <c r="AJ126" s="110"/>
      <c r="AK126" s="110"/>
      <c r="AL126" s="110"/>
      <c r="AM126" s="32"/>
      <c r="AN126" s="110">
        <v>47192.5</v>
      </c>
      <c r="AO126" s="110">
        <v>5106.141666666670</v>
      </c>
      <c r="AP126" s="110">
        <v>35375.2791666667</v>
      </c>
      <c r="AQ126" t="s" s="30">
        <v>7642</v>
      </c>
      <c r="AR126" s="32"/>
      <c r="AS126" s="32"/>
      <c r="AT126" s="32"/>
      <c r="AU126" s="32"/>
      <c r="AV126" s="32"/>
      <c r="AW126" s="32"/>
      <c r="AX126" s="32"/>
      <c r="AY126" s="32"/>
      <c r="AZ126" s="32"/>
      <c r="BA126" s="32"/>
      <c r="BB126" s="32"/>
      <c r="BC126" s="32"/>
      <c r="BD126" s="32"/>
      <c r="BE126" s="32"/>
      <c r="BF126" s="39"/>
    </row>
    <row r="127" ht="18" customHeight="1">
      <c r="A127" t="s" s="20">
        <f>"T "&amp;B127</f>
        <v>7643</v>
      </c>
      <c r="B127" s="108">
        <v>124</v>
      </c>
      <c r="C127" s="108">
        <v>1794</v>
      </c>
      <c r="D127" s="105"/>
      <c r="E127" s="102"/>
      <c r="F127" s="34"/>
      <c r="G127" s="103"/>
      <c r="H127" s="102"/>
      <c r="I127" s="16"/>
      <c r="J127" s="103"/>
      <c r="K127" s="102"/>
      <c r="L127" s="16"/>
      <c r="M127" s="103"/>
      <c r="N127" s="102"/>
      <c r="O127" s="16"/>
      <c r="P127" t="s" s="34"/>
      <c r="Q127" t="s" s="34"/>
      <c r="R127" t="s" s="34"/>
      <c r="S127" t="s" s="34"/>
      <c r="T127" s="109"/>
      <c r="U127" s="109"/>
      <c r="V127" s="109"/>
      <c r="W127" s="34"/>
      <c r="X127" s="109"/>
      <c r="Y127" s="109"/>
      <c r="Z127" s="109"/>
      <c r="AA127" s="34"/>
      <c r="AB127" s="109">
        <v>19321.2208333333</v>
      </c>
      <c r="AC127" s="109">
        <v>535</v>
      </c>
      <c r="AD127" s="109">
        <v>18712.45</v>
      </c>
      <c r="AE127" t="s" s="34">
        <v>7641</v>
      </c>
      <c r="AF127" s="109"/>
      <c r="AG127" s="109"/>
      <c r="AH127" s="109"/>
      <c r="AI127" s="16"/>
      <c r="AJ127" s="109"/>
      <c r="AK127" s="109"/>
      <c r="AL127" s="109"/>
      <c r="AM127" s="16"/>
      <c r="AN127" s="109">
        <v>42885.2291666667</v>
      </c>
      <c r="AO127" s="109">
        <v>8064.920833333330</v>
      </c>
      <c r="AP127" s="109">
        <v>33009.85</v>
      </c>
      <c r="AQ127" t="s" s="34">
        <v>7644</v>
      </c>
      <c r="AR127" s="16"/>
      <c r="AS127" s="16"/>
      <c r="AT127" s="16"/>
      <c r="AU127" s="16"/>
      <c r="AV127" s="16"/>
      <c r="AW127" s="16"/>
      <c r="AX127" s="16"/>
      <c r="AY127" s="16"/>
      <c r="AZ127" s="16"/>
      <c r="BA127" s="16"/>
      <c r="BB127" s="16"/>
      <c r="BC127" s="16"/>
      <c r="BD127" s="16"/>
      <c r="BE127" s="16"/>
      <c r="BF127" s="55"/>
    </row>
    <row r="128" ht="18" customHeight="1">
      <c r="A128" t="s" s="20">
        <f>"T "&amp;B128</f>
        <v>7645</v>
      </c>
      <c r="B128" s="106">
        <v>125</v>
      </c>
      <c r="C128" s="106">
        <v>1795</v>
      </c>
      <c r="D128" s="107"/>
      <c r="E128" s="98"/>
      <c r="F128" s="32"/>
      <c r="G128" s="99"/>
      <c r="H128" s="98"/>
      <c r="I128" s="32"/>
      <c r="J128" s="99"/>
      <c r="K128" s="98"/>
      <c r="L128" s="32"/>
      <c r="M128" s="99"/>
      <c r="N128" s="98"/>
      <c r="O128" s="32"/>
      <c r="P128" t="s" s="30"/>
      <c r="Q128" t="s" s="30"/>
      <c r="R128" t="s" s="30"/>
      <c r="S128" t="s" s="30"/>
      <c r="T128" s="110"/>
      <c r="U128" s="110"/>
      <c r="V128" s="110"/>
      <c r="W128" s="30"/>
      <c r="X128" s="110"/>
      <c r="Y128" s="110"/>
      <c r="Z128" s="110"/>
      <c r="AA128" s="30"/>
      <c r="AB128" t="s" s="30"/>
      <c r="AC128" t="s" s="30"/>
      <c r="AD128" t="s" s="30"/>
      <c r="AE128" s="30"/>
      <c r="AF128" s="110"/>
      <c r="AG128" s="110"/>
      <c r="AH128" s="110"/>
      <c r="AI128" s="32"/>
      <c r="AJ128" s="110"/>
      <c r="AK128" s="110"/>
      <c r="AL128" s="110"/>
      <c r="AM128" s="32"/>
      <c r="AN128" s="110">
        <v>20366.35</v>
      </c>
      <c r="AO128" s="110">
        <v>4693.975</v>
      </c>
      <c r="AP128" s="110">
        <v>15217.6541666667</v>
      </c>
      <c r="AQ128" t="s" s="30">
        <v>7646</v>
      </c>
      <c r="AR128" s="32"/>
      <c r="AS128" s="32"/>
      <c r="AT128" s="32"/>
      <c r="AU128" s="32"/>
      <c r="AV128" s="32"/>
      <c r="AW128" s="32"/>
      <c r="AX128" s="32"/>
      <c r="AY128" s="32"/>
      <c r="AZ128" s="32"/>
      <c r="BA128" s="32"/>
      <c r="BB128" s="32"/>
      <c r="BC128" s="32"/>
      <c r="BD128" s="32"/>
      <c r="BE128" s="32"/>
      <c r="BF128" s="39"/>
    </row>
    <row r="129" ht="18" customHeight="1">
      <c r="A129" t="s" s="20">
        <f>"T "&amp;B129</f>
        <v>7647</v>
      </c>
      <c r="B129" s="108">
        <v>126</v>
      </c>
      <c r="C129" s="108">
        <v>1796</v>
      </c>
      <c r="D129" s="105"/>
      <c r="E129" s="102"/>
      <c r="F129" s="16"/>
      <c r="G129" s="103"/>
      <c r="H129" s="102"/>
      <c r="I129" s="16"/>
      <c r="J129" s="103"/>
      <c r="K129" s="102"/>
      <c r="L129" s="16"/>
      <c r="M129" s="103"/>
      <c r="N129" s="102"/>
      <c r="O129" s="16"/>
      <c r="P129" t="s" s="34"/>
      <c r="Q129" t="s" s="34"/>
      <c r="R129" t="s" s="34"/>
      <c r="S129" t="s" s="34"/>
      <c r="T129" s="109"/>
      <c r="U129" s="109"/>
      <c r="V129" s="109"/>
      <c r="W129" s="34"/>
      <c r="X129" s="109"/>
      <c r="Y129" s="109"/>
      <c r="Z129" s="109"/>
      <c r="AA129" s="34"/>
      <c r="AB129" s="109">
        <v>2963.15</v>
      </c>
      <c r="AC129" s="109">
        <v>238</v>
      </c>
      <c r="AD129" s="109">
        <v>2725.15</v>
      </c>
      <c r="AE129" t="s" s="34">
        <v>7648</v>
      </c>
      <c r="AF129" s="109"/>
      <c r="AG129" s="109"/>
      <c r="AH129" s="109"/>
      <c r="AI129" s="16"/>
      <c r="AJ129" s="109"/>
      <c r="AK129" s="109"/>
      <c r="AL129" s="109"/>
      <c r="AM129" s="16"/>
      <c r="AN129" s="109">
        <v>26418.325</v>
      </c>
      <c r="AO129" s="109">
        <v>10529.3041666667</v>
      </c>
      <c r="AP129" s="109">
        <v>15113.6958333333</v>
      </c>
      <c r="AQ129" t="s" s="34">
        <v>7649</v>
      </c>
      <c r="AR129" s="16"/>
      <c r="AS129" s="16"/>
      <c r="AT129" s="16"/>
      <c r="AU129" s="16"/>
      <c r="AV129" s="16"/>
      <c r="AW129" s="16"/>
      <c r="AX129" s="16"/>
      <c r="AY129" s="16"/>
      <c r="AZ129" s="16"/>
      <c r="BA129" s="16"/>
      <c r="BB129" s="16"/>
      <c r="BC129" s="16"/>
      <c r="BD129" s="16"/>
      <c r="BE129" s="16"/>
      <c r="BF129" s="55"/>
    </row>
    <row r="130" ht="18" customHeight="1">
      <c r="A130" t="s" s="20">
        <f>"T "&amp;B130</f>
        <v>7650</v>
      </c>
      <c r="B130" s="106">
        <v>127</v>
      </c>
      <c r="C130" s="106">
        <v>1797</v>
      </c>
      <c r="D130" s="107"/>
      <c r="E130" s="98"/>
      <c r="F130" s="32"/>
      <c r="G130" s="99"/>
      <c r="H130" s="98"/>
      <c r="I130" s="32"/>
      <c r="J130" s="99"/>
      <c r="K130" s="98"/>
      <c r="L130" s="32"/>
      <c r="M130" s="99"/>
      <c r="N130" s="98"/>
      <c r="O130" s="32"/>
      <c r="P130" t="s" s="30"/>
      <c r="Q130" t="s" s="30"/>
      <c r="R130" t="s" s="30"/>
      <c r="S130" t="s" s="30"/>
      <c r="T130" s="110"/>
      <c r="U130" s="110"/>
      <c r="V130" s="110"/>
      <c r="W130" s="30"/>
      <c r="X130" s="110"/>
      <c r="Y130" s="110"/>
      <c r="Z130" s="110"/>
      <c r="AA130" s="30"/>
      <c r="AB130" t="s" s="30"/>
      <c r="AC130" t="s" s="30"/>
      <c r="AD130" t="s" s="30"/>
      <c r="AE130" s="30"/>
      <c r="AF130" s="110"/>
      <c r="AG130" s="110"/>
      <c r="AH130" s="110"/>
      <c r="AI130" s="32"/>
      <c r="AJ130" s="110"/>
      <c r="AK130" s="110"/>
      <c r="AL130" s="110"/>
      <c r="AM130" s="32"/>
      <c r="AN130" s="110">
        <v>38276.9833333333</v>
      </c>
      <c r="AO130" s="110">
        <v>11974.1333333333</v>
      </c>
      <c r="AP130" s="110">
        <v>26163.0208333333</v>
      </c>
      <c r="AQ130" t="s" s="30">
        <v>7651</v>
      </c>
      <c r="AR130" s="32"/>
      <c r="AS130" s="32"/>
      <c r="AT130" s="32"/>
      <c r="AU130" s="32"/>
      <c r="AV130" s="32"/>
      <c r="AW130" s="32"/>
      <c r="AX130" s="32"/>
      <c r="AY130" s="32"/>
      <c r="AZ130" s="32"/>
      <c r="BA130" s="32"/>
      <c r="BB130" s="32"/>
      <c r="BC130" s="32"/>
      <c r="BD130" s="32"/>
      <c r="BE130" s="32"/>
      <c r="BF130" s="39"/>
    </row>
    <row r="131" ht="18" customHeight="1">
      <c r="A131" t="s" s="20">
        <f>"T "&amp;B131</f>
        <v>7652</v>
      </c>
      <c r="B131" s="108">
        <v>128</v>
      </c>
      <c r="C131" s="108">
        <v>1798</v>
      </c>
      <c r="D131" s="105"/>
      <c r="E131" s="102"/>
      <c r="F131" s="16"/>
      <c r="G131" s="103"/>
      <c r="H131" s="102"/>
      <c r="I131" s="16"/>
      <c r="J131" s="103"/>
      <c r="K131" s="102"/>
      <c r="L131" s="16"/>
      <c r="M131" s="103"/>
      <c r="N131" s="102"/>
      <c r="O131" s="16"/>
      <c r="P131" t="s" s="34"/>
      <c r="Q131" t="s" s="34"/>
      <c r="R131" t="s" s="34"/>
      <c r="S131" t="s" s="34"/>
      <c r="T131" s="109"/>
      <c r="U131" s="109"/>
      <c r="V131" s="109"/>
      <c r="W131" s="34"/>
      <c r="X131" s="109"/>
      <c r="Y131" s="109"/>
      <c r="Z131" s="109"/>
      <c r="AA131" s="34"/>
      <c r="AB131" t="s" s="34"/>
      <c r="AC131" t="s" s="34"/>
      <c r="AD131" t="s" s="34"/>
      <c r="AE131" s="34"/>
      <c r="AF131" s="109"/>
      <c r="AG131" s="109"/>
      <c r="AH131" s="109"/>
      <c r="AI131" s="16"/>
      <c r="AJ131" s="109"/>
      <c r="AK131" s="109"/>
      <c r="AL131" s="109"/>
      <c r="AM131" s="16"/>
      <c r="AN131" s="109">
        <v>6579.391666666670</v>
      </c>
      <c r="AO131" s="109">
        <v>1927.770833333330</v>
      </c>
      <c r="AP131" s="109">
        <v>4406.833333333330</v>
      </c>
      <c r="AQ131" t="s" s="34">
        <v>7653</v>
      </c>
      <c r="AR131" s="16"/>
      <c r="AS131" s="16"/>
      <c r="AT131" s="16"/>
      <c r="AU131" s="16"/>
      <c r="AV131" s="16"/>
      <c r="AW131" s="16"/>
      <c r="AX131" s="16"/>
      <c r="AY131" s="16"/>
      <c r="AZ131" s="16"/>
      <c r="BA131" s="16"/>
      <c r="BB131" s="16"/>
      <c r="BC131" s="16"/>
      <c r="BD131" s="16"/>
      <c r="BE131" s="16"/>
      <c r="BF131" s="55"/>
    </row>
    <row r="132" ht="18" customHeight="1">
      <c r="A132" t="s" s="20">
        <f>"T "&amp;B132</f>
        <v>7654</v>
      </c>
      <c r="B132" s="106">
        <v>129</v>
      </c>
      <c r="C132" s="106">
        <v>1799</v>
      </c>
      <c r="D132" s="107"/>
      <c r="E132" s="98"/>
      <c r="F132" s="32"/>
      <c r="G132" s="99"/>
      <c r="H132" s="98"/>
      <c r="I132" s="32"/>
      <c r="J132" s="99"/>
      <c r="K132" s="98"/>
      <c r="L132" s="32"/>
      <c r="M132" s="99"/>
      <c r="N132" s="98"/>
      <c r="O132" s="32"/>
      <c r="P132" s="110"/>
      <c r="Q132" s="110"/>
      <c r="R132" s="110"/>
      <c r="S132" s="30"/>
      <c r="T132" s="110"/>
      <c r="U132" s="110"/>
      <c r="V132" s="110"/>
      <c r="W132" s="30"/>
      <c r="X132" s="110"/>
      <c r="Y132" s="110"/>
      <c r="Z132" s="110"/>
      <c r="AA132" s="30"/>
      <c r="AB132" t="s" s="30"/>
      <c r="AC132" t="s" s="30"/>
      <c r="AD132" t="s" s="30"/>
      <c r="AE132" s="30"/>
      <c r="AF132" s="110"/>
      <c r="AG132" s="110"/>
      <c r="AH132" s="110"/>
      <c r="AI132" s="32"/>
      <c r="AJ132" s="110"/>
      <c r="AK132" s="110"/>
      <c r="AL132" s="110"/>
      <c r="AM132" s="32"/>
      <c r="AN132" s="110">
        <v>920.025</v>
      </c>
      <c r="AO132" s="110">
        <v>0</v>
      </c>
      <c r="AP132" s="110">
        <v>0</v>
      </c>
      <c r="AQ132" t="s" s="30">
        <v>7655</v>
      </c>
      <c r="AR132" s="32"/>
      <c r="AS132" s="32"/>
      <c r="AT132" s="32"/>
      <c r="AU132" s="32"/>
      <c r="AV132" s="32"/>
      <c r="AW132" s="32"/>
      <c r="AX132" s="32"/>
      <c r="AY132" s="32"/>
      <c r="AZ132" s="32"/>
      <c r="BA132" s="32"/>
      <c r="BB132" s="32"/>
      <c r="BC132" s="32"/>
      <c r="BD132" s="32"/>
      <c r="BE132" s="32"/>
      <c r="BF132" s="39"/>
    </row>
    <row r="133" ht="18" customHeight="1">
      <c r="A133" t="s" s="20">
        <f>"T "&amp;B133</f>
        <v>7656</v>
      </c>
      <c r="B133" s="108">
        <v>130</v>
      </c>
      <c r="C133" s="108">
        <v>1800</v>
      </c>
      <c r="D133" s="105"/>
      <c r="E133" s="102"/>
      <c r="F133" s="16"/>
      <c r="G133" s="103"/>
      <c r="H133" s="102"/>
      <c r="I133" s="16"/>
      <c r="J133" s="103"/>
      <c r="K133" s="102"/>
      <c r="L133" s="16"/>
      <c r="M133" s="103"/>
      <c r="N133" s="102"/>
      <c r="O133" s="16"/>
      <c r="P133" s="109"/>
      <c r="Q133" s="109"/>
      <c r="R133" s="109"/>
      <c r="S133" s="34"/>
      <c r="T133" s="109"/>
      <c r="U133" s="109"/>
      <c r="V133" s="109"/>
      <c r="W133" s="34"/>
      <c r="X133" s="109"/>
      <c r="Y133" s="109"/>
      <c r="Z133" s="109"/>
      <c r="AA133" s="34"/>
      <c r="AB133" s="109">
        <v>6642.179166666670</v>
      </c>
      <c r="AC133" s="109">
        <v>294.2375</v>
      </c>
      <c r="AD133" s="109">
        <v>6341.820833333330</v>
      </c>
      <c r="AE133" t="s" s="34">
        <v>7648</v>
      </c>
      <c r="AF133" s="109"/>
      <c r="AG133" s="109"/>
      <c r="AH133" s="109"/>
      <c r="AI133" s="16"/>
      <c r="AJ133" s="109"/>
      <c r="AK133" s="109"/>
      <c r="AL133" s="109"/>
      <c r="AM133" s="16"/>
      <c r="AN133" s="109">
        <v>16777.7458333333</v>
      </c>
      <c r="AO133" s="109">
        <v>1658.4</v>
      </c>
      <c r="AP133" s="109">
        <v>14805.275</v>
      </c>
      <c r="AQ133" t="s" s="34">
        <v>7657</v>
      </c>
      <c r="AR133" s="16"/>
      <c r="AS133" s="16"/>
      <c r="AT133" s="16"/>
      <c r="AU133" s="16"/>
      <c r="AV133" s="16"/>
      <c r="AW133" s="16"/>
      <c r="AX133" s="16"/>
      <c r="AY133" s="16"/>
      <c r="AZ133" s="16"/>
      <c r="BA133" s="16"/>
      <c r="BB133" s="16"/>
      <c r="BC133" s="16"/>
      <c r="BD133" s="16"/>
      <c r="BE133" s="16"/>
      <c r="BF133" s="55"/>
    </row>
    <row r="134" ht="18" customHeight="1">
      <c r="A134" t="s" s="20">
        <f>"T "&amp;B134</f>
        <v>7658</v>
      </c>
      <c r="B134" s="106">
        <v>131</v>
      </c>
      <c r="C134" s="106">
        <v>1801</v>
      </c>
      <c r="D134" s="107"/>
      <c r="E134" s="98"/>
      <c r="F134" s="32"/>
      <c r="G134" s="99"/>
      <c r="H134" s="98"/>
      <c r="I134" s="32"/>
      <c r="J134" s="99"/>
      <c r="K134" s="98"/>
      <c r="L134" s="32"/>
      <c r="M134" s="99"/>
      <c r="N134" s="98"/>
      <c r="O134" s="32"/>
      <c r="P134" s="110"/>
      <c r="Q134" s="110"/>
      <c r="R134" s="110"/>
      <c r="S134" s="30"/>
      <c r="T134" s="110"/>
      <c r="U134" s="110"/>
      <c r="V134" s="110"/>
      <c r="W134" s="30"/>
      <c r="X134" s="110"/>
      <c r="Y134" s="110"/>
      <c r="Z134" s="110"/>
      <c r="AA134" s="30"/>
      <c r="AB134" s="110">
        <v>232.2625</v>
      </c>
      <c r="AC134" s="110">
        <v>0</v>
      </c>
      <c r="AD134" s="110">
        <v>232.2625</v>
      </c>
      <c r="AE134" t="s" s="30">
        <v>7659</v>
      </c>
      <c r="AF134" s="110"/>
      <c r="AG134" s="110"/>
      <c r="AH134" s="110"/>
      <c r="AI134" s="32"/>
      <c r="AJ134" s="110"/>
      <c r="AK134" s="110"/>
      <c r="AL134" s="110"/>
      <c r="AM134" s="32"/>
      <c r="AN134" s="110">
        <v>17642.3916666667</v>
      </c>
      <c r="AO134" s="110">
        <v>2804.133333333330</v>
      </c>
      <c r="AP134" s="110">
        <v>13632.6</v>
      </c>
      <c r="AQ134" t="s" s="30">
        <v>7660</v>
      </c>
      <c r="AR134" s="32"/>
      <c r="AS134" s="32"/>
      <c r="AT134" s="32"/>
      <c r="AU134" s="32"/>
      <c r="AV134" s="32"/>
      <c r="AW134" s="32"/>
      <c r="AX134" s="32"/>
      <c r="AY134" s="32"/>
      <c r="AZ134" s="32"/>
      <c r="BA134" s="32"/>
      <c r="BB134" s="32"/>
      <c r="BC134" s="32"/>
      <c r="BD134" s="32"/>
      <c r="BE134" s="32"/>
      <c r="BF134" s="39"/>
    </row>
    <row r="135" ht="18" customHeight="1">
      <c r="A135" t="s" s="20">
        <f>"T "&amp;B135</f>
        <v>7661</v>
      </c>
      <c r="B135" s="108">
        <v>132</v>
      </c>
      <c r="C135" s="108">
        <v>1802</v>
      </c>
      <c r="D135" s="105"/>
      <c r="E135" s="102"/>
      <c r="F135" s="16"/>
      <c r="G135" s="103"/>
      <c r="H135" s="102"/>
      <c r="I135" s="16"/>
      <c r="J135" s="103"/>
      <c r="K135" s="102"/>
      <c r="L135" s="16"/>
      <c r="M135" s="103"/>
      <c r="N135" s="102"/>
      <c r="O135" s="16"/>
      <c r="P135" s="109"/>
      <c r="Q135" s="109"/>
      <c r="R135" s="109"/>
      <c r="S135" s="34"/>
      <c r="T135" s="109"/>
      <c r="U135" s="109"/>
      <c r="V135" s="109"/>
      <c r="W135" s="34"/>
      <c r="X135" s="109"/>
      <c r="Y135" s="109"/>
      <c r="Z135" s="109"/>
      <c r="AA135" s="34"/>
      <c r="AB135" s="109">
        <v>3478.8375</v>
      </c>
      <c r="AC135" s="109">
        <v>83.91249999999999</v>
      </c>
      <c r="AD135" s="109">
        <v>3394.925</v>
      </c>
      <c r="AE135" t="s" s="34">
        <v>7662</v>
      </c>
      <c r="AF135" s="109"/>
      <c r="AG135" s="109"/>
      <c r="AH135" s="109"/>
      <c r="AI135" s="16"/>
      <c r="AJ135" s="109"/>
      <c r="AK135" s="109"/>
      <c r="AL135" s="109"/>
      <c r="AM135" s="16"/>
      <c r="AN135" s="109">
        <v>59848.8208333333</v>
      </c>
      <c r="AO135" s="109">
        <v>9148.995833333331</v>
      </c>
      <c r="AP135" s="109">
        <v>49883.9</v>
      </c>
      <c r="AQ135" t="s" s="34">
        <v>7663</v>
      </c>
      <c r="AR135" s="16"/>
      <c r="AS135" s="16"/>
      <c r="AT135" s="16"/>
      <c r="AU135" s="16"/>
      <c r="AV135" s="16"/>
      <c r="AW135" s="16"/>
      <c r="AX135" s="16"/>
      <c r="AY135" s="16"/>
      <c r="AZ135" s="16"/>
      <c r="BA135" s="16"/>
      <c r="BB135" s="16"/>
      <c r="BC135" s="16"/>
      <c r="BD135" s="16"/>
      <c r="BE135" s="16"/>
      <c r="BF135" s="55"/>
    </row>
    <row r="136" ht="18" customHeight="1">
      <c r="A136" t="s" s="20">
        <f>"T "&amp;B136</f>
        <v>7664</v>
      </c>
      <c r="B136" s="106">
        <v>133</v>
      </c>
      <c r="C136" s="106">
        <v>1803</v>
      </c>
      <c r="D136" s="107"/>
      <c r="E136" s="98"/>
      <c r="F136" s="32"/>
      <c r="G136" s="99"/>
      <c r="H136" s="98"/>
      <c r="I136" s="32"/>
      <c r="J136" s="99"/>
      <c r="K136" s="98"/>
      <c r="L136" s="32"/>
      <c r="M136" s="99"/>
      <c r="N136" s="98"/>
      <c r="O136" s="32"/>
      <c r="P136" s="110"/>
      <c r="Q136" s="110"/>
      <c r="R136" s="110"/>
      <c r="S136" s="30"/>
      <c r="T136" s="110"/>
      <c r="U136" s="110"/>
      <c r="V136" s="110"/>
      <c r="W136" s="30"/>
      <c r="X136" s="110"/>
      <c r="Y136" s="110"/>
      <c r="Z136" s="110"/>
      <c r="AA136" s="30"/>
      <c r="AB136" s="110">
        <v>12668.325</v>
      </c>
      <c r="AC136" s="110">
        <v>582.65</v>
      </c>
      <c r="AD136" s="110">
        <v>12073.6875</v>
      </c>
      <c r="AE136" t="s" s="30">
        <v>7665</v>
      </c>
      <c r="AF136" s="110"/>
      <c r="AG136" s="110"/>
      <c r="AH136" s="110"/>
      <c r="AI136" s="32"/>
      <c r="AJ136" s="110"/>
      <c r="AK136" s="110"/>
      <c r="AL136" s="110"/>
      <c r="AM136" s="32"/>
      <c r="AN136" s="110">
        <v>91934.191666666695</v>
      </c>
      <c r="AO136" s="110">
        <v>14886.6708333333</v>
      </c>
      <c r="AP136" s="110">
        <v>75432.5625</v>
      </c>
      <c r="AQ136" t="s" s="30">
        <v>7666</v>
      </c>
      <c r="AR136" s="32"/>
      <c r="AS136" s="32"/>
      <c r="AT136" s="32"/>
      <c r="AU136" s="32"/>
      <c r="AV136" s="32"/>
      <c r="AW136" s="32"/>
      <c r="AX136" s="32"/>
      <c r="AY136" s="32"/>
      <c r="AZ136" s="32"/>
      <c r="BA136" s="32"/>
      <c r="BB136" s="32"/>
      <c r="BC136" s="32"/>
      <c r="BD136" s="32"/>
      <c r="BE136" s="32"/>
      <c r="BF136" s="39"/>
    </row>
    <row r="137" ht="18" customHeight="1">
      <c r="A137" t="s" s="20">
        <f>"T "&amp;B137</f>
        <v>7667</v>
      </c>
      <c r="B137" s="108">
        <v>134</v>
      </c>
      <c r="C137" s="108">
        <v>1804</v>
      </c>
      <c r="D137" s="105"/>
      <c r="E137" s="102"/>
      <c r="F137" s="16"/>
      <c r="G137" s="103"/>
      <c r="H137" s="102"/>
      <c r="I137" s="16"/>
      <c r="J137" s="103"/>
      <c r="K137" s="102"/>
      <c r="L137" s="16"/>
      <c r="M137" s="103"/>
      <c r="N137" s="102"/>
      <c r="O137" s="16"/>
      <c r="P137" s="109"/>
      <c r="Q137" s="109"/>
      <c r="R137" s="109"/>
      <c r="S137" s="34"/>
      <c r="T137" s="109"/>
      <c r="U137" s="109"/>
      <c r="V137" s="109"/>
      <c r="W137" s="34"/>
      <c r="X137" s="109"/>
      <c r="Y137" s="109"/>
      <c r="Z137" s="109"/>
      <c r="AA137" s="34"/>
      <c r="AB137" s="109">
        <v>13327.5125</v>
      </c>
      <c r="AC137" s="109">
        <v>439.725</v>
      </c>
      <c r="AD137" s="109">
        <v>12887.7875</v>
      </c>
      <c r="AE137" t="s" s="34">
        <v>7668</v>
      </c>
      <c r="AF137" s="109"/>
      <c r="AG137" s="109"/>
      <c r="AH137" s="109"/>
      <c r="AI137" s="16"/>
      <c r="AJ137" s="109"/>
      <c r="AK137" s="109"/>
      <c r="AL137" s="109"/>
      <c r="AM137" s="16"/>
      <c r="AN137" s="109">
        <v>86115.8041666667</v>
      </c>
      <c r="AO137" s="109">
        <v>11153.9833333333</v>
      </c>
      <c r="AP137" s="109">
        <v>73284.129166666695</v>
      </c>
      <c r="AQ137" t="s" s="34">
        <v>7669</v>
      </c>
      <c r="AR137" s="16"/>
      <c r="AS137" s="16"/>
      <c r="AT137" s="16"/>
      <c r="AU137" s="16"/>
      <c r="AV137" s="16"/>
      <c r="AW137" s="16"/>
      <c r="AX137" s="16"/>
      <c r="AY137" s="16"/>
      <c r="AZ137" s="16"/>
      <c r="BA137" s="16"/>
      <c r="BB137" s="16"/>
      <c r="BC137" s="16"/>
      <c r="BD137" s="16"/>
      <c r="BE137" s="16"/>
      <c r="BF137" s="55"/>
    </row>
    <row r="138" ht="18" customHeight="1">
      <c r="A138" t="s" s="20">
        <f>"T "&amp;B138</f>
        <v>7670</v>
      </c>
      <c r="B138" s="106">
        <v>135</v>
      </c>
      <c r="C138" s="106">
        <v>1805</v>
      </c>
      <c r="D138" s="107"/>
      <c r="E138" s="98"/>
      <c r="F138" s="32"/>
      <c r="G138" s="99"/>
      <c r="H138" s="98"/>
      <c r="I138" s="32"/>
      <c r="J138" s="99"/>
      <c r="K138" s="98"/>
      <c r="L138" s="32"/>
      <c r="M138" s="99"/>
      <c r="N138" s="98"/>
      <c r="O138" s="32"/>
      <c r="P138" s="110"/>
      <c r="Q138" s="110"/>
      <c r="R138" s="110"/>
      <c r="S138" s="30"/>
      <c r="T138" s="110"/>
      <c r="U138" s="110"/>
      <c r="V138" s="110"/>
      <c r="W138" s="30"/>
      <c r="X138" s="110"/>
      <c r="Y138" s="110"/>
      <c r="Z138" s="110"/>
      <c r="AA138" s="30"/>
      <c r="AB138" s="110">
        <v>11678.6375</v>
      </c>
      <c r="AC138" s="110">
        <v>587.483333333333</v>
      </c>
      <c r="AD138" s="110">
        <v>11091.1541666667</v>
      </c>
      <c r="AE138" t="s" s="30">
        <v>7671</v>
      </c>
      <c r="AF138" s="110"/>
      <c r="AG138" s="110"/>
      <c r="AH138" s="110"/>
      <c r="AI138" s="32"/>
      <c r="AJ138" s="110"/>
      <c r="AK138" s="110"/>
      <c r="AL138" s="110"/>
      <c r="AM138" s="32"/>
      <c r="AN138" s="110">
        <v>83777.0958333333</v>
      </c>
      <c r="AO138" s="110">
        <v>11427.1416666667</v>
      </c>
      <c r="AP138" s="110">
        <v>71360.3416666667</v>
      </c>
      <c r="AQ138" t="s" s="30">
        <v>7672</v>
      </c>
      <c r="AR138" s="32"/>
      <c r="AS138" s="32"/>
      <c r="AT138" s="32"/>
      <c r="AU138" s="32"/>
      <c r="AV138" s="32"/>
      <c r="AW138" s="32"/>
      <c r="AX138" s="32"/>
      <c r="AY138" s="32"/>
      <c r="AZ138" s="32"/>
      <c r="BA138" s="32"/>
      <c r="BB138" s="32"/>
      <c r="BC138" s="32"/>
      <c r="BD138" s="32"/>
      <c r="BE138" s="32"/>
      <c r="BF138" s="39"/>
    </row>
    <row r="139" ht="18" customHeight="1">
      <c r="A139" t="s" s="20">
        <f>"T "&amp;B139</f>
        <v>7673</v>
      </c>
      <c r="B139" s="108">
        <v>136</v>
      </c>
      <c r="C139" s="108">
        <v>1806</v>
      </c>
      <c r="D139" s="105"/>
      <c r="E139" s="102"/>
      <c r="F139" s="16"/>
      <c r="G139" s="103"/>
      <c r="H139" s="102"/>
      <c r="I139" s="16"/>
      <c r="J139" s="103"/>
      <c r="K139" s="102"/>
      <c r="L139" s="16"/>
      <c r="M139" s="103"/>
      <c r="N139" s="102"/>
      <c r="O139" s="16"/>
      <c r="P139" s="109"/>
      <c r="Q139" s="109"/>
      <c r="R139" s="109"/>
      <c r="S139" s="34"/>
      <c r="T139" s="109"/>
      <c r="U139" s="109"/>
      <c r="V139" s="109"/>
      <c r="W139" s="34"/>
      <c r="X139" s="109"/>
      <c r="Y139" s="109"/>
      <c r="Z139" s="109"/>
      <c r="AA139" s="34"/>
      <c r="AB139" s="109">
        <v>15598.1541666667</v>
      </c>
      <c r="AC139" s="109">
        <v>749.1875</v>
      </c>
      <c r="AD139" s="109">
        <v>14848.9666666667</v>
      </c>
      <c r="AE139" t="s" s="34">
        <v>7674</v>
      </c>
      <c r="AF139" s="109"/>
      <c r="AG139" s="109"/>
      <c r="AH139" s="109"/>
      <c r="AI139" s="16"/>
      <c r="AJ139" s="109"/>
      <c r="AK139" s="109"/>
      <c r="AL139" s="109"/>
      <c r="AM139" s="16"/>
      <c r="AN139" s="109">
        <v>76244.745833333305</v>
      </c>
      <c r="AO139" s="109">
        <v>10934.1708333333</v>
      </c>
      <c r="AP139" s="109">
        <v>64881.9583333333</v>
      </c>
      <c r="AQ139" t="s" s="34">
        <v>7675</v>
      </c>
      <c r="AR139" s="16"/>
      <c r="AS139" s="16"/>
      <c r="AT139" s="16"/>
      <c r="AU139" s="16"/>
      <c r="AV139" s="16"/>
      <c r="AW139" s="16"/>
      <c r="AX139" s="16"/>
      <c r="AY139" s="16"/>
      <c r="AZ139" s="16"/>
      <c r="BA139" s="16"/>
      <c r="BB139" s="16"/>
      <c r="BC139" s="16"/>
      <c r="BD139" s="16"/>
      <c r="BE139" s="16"/>
      <c r="BF139" s="55"/>
    </row>
    <row r="140" ht="18" customHeight="1">
      <c r="A140" t="s" s="20">
        <f>"T "&amp;B140</f>
        <v>7676</v>
      </c>
      <c r="B140" s="106">
        <v>137</v>
      </c>
      <c r="C140" s="106">
        <v>1807</v>
      </c>
      <c r="D140" s="107"/>
      <c r="E140" s="98"/>
      <c r="F140" s="32"/>
      <c r="G140" s="99"/>
      <c r="H140" s="98"/>
      <c r="I140" s="32"/>
      <c r="J140" s="99"/>
      <c r="K140" s="98"/>
      <c r="L140" s="32"/>
      <c r="M140" s="99"/>
      <c r="N140" s="98"/>
      <c r="O140" s="32"/>
      <c r="P140" s="110"/>
      <c r="Q140" s="110"/>
      <c r="R140" s="110"/>
      <c r="S140" s="30"/>
      <c r="T140" s="110"/>
      <c r="U140" s="110"/>
      <c r="V140" s="110"/>
      <c r="W140" s="30"/>
      <c r="X140" s="110"/>
      <c r="Y140" s="110"/>
      <c r="Z140" s="110"/>
      <c r="AA140" s="30"/>
      <c r="AB140" s="110">
        <v>11859.5791666667</v>
      </c>
      <c r="AC140" s="110">
        <v>435.025</v>
      </c>
      <c r="AD140" s="110">
        <v>11395.25</v>
      </c>
      <c r="AE140" t="s" s="30">
        <v>7677</v>
      </c>
      <c r="AF140" s="110"/>
      <c r="AG140" s="110"/>
      <c r="AH140" s="110"/>
      <c r="AI140" s="32"/>
      <c r="AJ140" s="110"/>
      <c r="AK140" s="110"/>
      <c r="AL140" s="110"/>
      <c r="AM140" s="32"/>
      <c r="AN140" s="110">
        <v>60013.1</v>
      </c>
      <c r="AO140" s="110">
        <v>10429.8416666667</v>
      </c>
      <c r="AP140" s="110">
        <v>49154.7041666667</v>
      </c>
      <c r="AQ140" t="s" s="30">
        <v>7678</v>
      </c>
      <c r="AR140" s="32"/>
      <c r="AS140" s="32"/>
      <c r="AT140" s="32"/>
      <c r="AU140" s="32"/>
      <c r="AV140" s="32"/>
      <c r="AW140" s="32"/>
      <c r="AX140" s="32"/>
      <c r="AY140" s="32"/>
      <c r="AZ140" s="32"/>
      <c r="BA140" s="32"/>
      <c r="BB140" s="32"/>
      <c r="BC140" s="32"/>
      <c r="BD140" s="32"/>
      <c r="BE140" s="32"/>
      <c r="BF140" s="39"/>
    </row>
    <row r="141" ht="18" customHeight="1">
      <c r="A141" t="s" s="20">
        <f>"T "&amp;B141</f>
        <v>7679</v>
      </c>
      <c r="B141" s="108">
        <v>138</v>
      </c>
      <c r="C141" s="108">
        <v>1808</v>
      </c>
      <c r="D141" s="105"/>
      <c r="E141" s="102"/>
      <c r="F141" s="16"/>
      <c r="G141" s="103"/>
      <c r="H141" s="102"/>
      <c r="I141" s="16"/>
      <c r="J141" s="103"/>
      <c r="K141" s="102"/>
      <c r="L141" s="16"/>
      <c r="M141" s="103"/>
      <c r="N141" s="102"/>
      <c r="O141" s="16"/>
      <c r="P141" s="109"/>
      <c r="Q141" s="109"/>
      <c r="R141" s="109"/>
      <c r="S141" s="34"/>
      <c r="T141" s="109"/>
      <c r="U141" s="109"/>
      <c r="V141" s="109"/>
      <c r="W141" s="34"/>
      <c r="X141" s="109"/>
      <c r="Y141" s="109"/>
      <c r="Z141" s="109"/>
      <c r="AA141" s="34"/>
      <c r="AB141" s="109">
        <v>17166.9625</v>
      </c>
      <c r="AC141" s="109">
        <v>581.6875</v>
      </c>
      <c r="AD141" s="109">
        <v>16560.9041666667</v>
      </c>
      <c r="AE141" t="s" s="34">
        <v>7680</v>
      </c>
      <c r="AF141" s="109"/>
      <c r="AG141" s="109"/>
      <c r="AH141" s="109"/>
      <c r="AI141" s="16"/>
      <c r="AJ141" s="109"/>
      <c r="AK141" s="109"/>
      <c r="AL141" s="109"/>
      <c r="AM141" s="16"/>
      <c r="AN141" s="109">
        <v>61045.5708333333</v>
      </c>
      <c r="AO141" s="109">
        <v>8252.054166666670</v>
      </c>
      <c r="AP141" s="109">
        <v>52334.425</v>
      </c>
      <c r="AQ141" t="s" s="34">
        <v>7681</v>
      </c>
      <c r="AR141" s="16"/>
      <c r="AS141" s="16"/>
      <c r="AT141" s="16"/>
      <c r="AU141" s="16"/>
      <c r="AV141" s="16"/>
      <c r="AW141" s="16"/>
      <c r="AX141" s="16"/>
      <c r="AY141" s="16"/>
      <c r="AZ141" s="16"/>
      <c r="BA141" s="16"/>
      <c r="BB141" s="16"/>
      <c r="BC141" s="16"/>
      <c r="BD141" s="16"/>
      <c r="BE141" s="16"/>
      <c r="BF141" s="55"/>
    </row>
    <row r="142" ht="18" customHeight="1">
      <c r="A142" t="s" s="20">
        <f>"T "&amp;B142</f>
        <v>7682</v>
      </c>
      <c r="B142" s="106">
        <v>139</v>
      </c>
      <c r="C142" s="106">
        <v>1809</v>
      </c>
      <c r="D142" s="107"/>
      <c r="E142" s="98"/>
      <c r="F142" s="32"/>
      <c r="G142" s="99"/>
      <c r="H142" s="98"/>
      <c r="I142" s="32"/>
      <c r="J142" s="99"/>
      <c r="K142" s="98"/>
      <c r="L142" s="32"/>
      <c r="M142" s="99"/>
      <c r="N142" s="98"/>
      <c r="O142" s="32"/>
      <c r="P142" s="110"/>
      <c r="Q142" s="110"/>
      <c r="R142" s="110"/>
      <c r="S142" s="30"/>
      <c r="T142" s="110">
        <v>59816.6166666667</v>
      </c>
      <c r="U142" s="110">
        <v>10063.9791666667</v>
      </c>
      <c r="V142" s="110">
        <v>48599.6916666667</v>
      </c>
      <c r="W142" t="s" s="30">
        <v>7683</v>
      </c>
      <c r="X142" s="110"/>
      <c r="Y142" s="110"/>
      <c r="Z142" s="110"/>
      <c r="AA142" s="30"/>
      <c r="AB142" t="s" s="30"/>
      <c r="AC142" t="s" s="30"/>
      <c r="AD142" t="s" s="30"/>
      <c r="AE142" s="30"/>
      <c r="AF142" s="110"/>
      <c r="AG142" s="110"/>
      <c r="AH142" s="110"/>
      <c r="AI142" s="32"/>
      <c r="AJ142" s="110"/>
      <c r="AK142" s="110"/>
      <c r="AL142" s="110"/>
      <c r="AM142" s="32"/>
      <c r="AN142" s="110"/>
      <c r="AO142" s="110"/>
      <c r="AP142" s="110"/>
      <c r="AQ142" s="32"/>
      <c r="AR142" s="32"/>
      <c r="AS142" s="32"/>
      <c r="AT142" s="32"/>
      <c r="AU142" s="32"/>
      <c r="AV142" s="32"/>
      <c r="AW142" s="32"/>
      <c r="AX142" s="32"/>
      <c r="AY142" s="32"/>
      <c r="AZ142" s="32"/>
      <c r="BA142" s="32"/>
      <c r="BB142" s="32"/>
      <c r="BC142" s="32"/>
      <c r="BD142" s="32"/>
      <c r="BE142" s="32"/>
      <c r="BF142" s="39"/>
    </row>
    <row r="143" ht="18" customHeight="1">
      <c r="A143" t="s" s="20">
        <f>"T "&amp;B143</f>
        <v>7684</v>
      </c>
      <c r="B143" s="108">
        <v>140</v>
      </c>
      <c r="C143" s="108">
        <v>1810</v>
      </c>
      <c r="D143" s="105"/>
      <c r="E143" s="102"/>
      <c r="F143" s="16"/>
      <c r="G143" s="103"/>
      <c r="H143" s="102"/>
      <c r="I143" s="16"/>
      <c r="J143" s="103"/>
      <c r="K143" s="102"/>
      <c r="L143" s="16"/>
      <c r="M143" s="103"/>
      <c r="N143" s="102"/>
      <c r="O143" s="16"/>
      <c r="P143" s="109"/>
      <c r="Q143" s="109"/>
      <c r="R143" s="109"/>
      <c r="S143" s="34"/>
      <c r="T143" s="109">
        <v>74979.920833333294</v>
      </c>
      <c r="U143" s="109">
        <v>12205.425</v>
      </c>
      <c r="V143" s="109">
        <v>61878.6291666667</v>
      </c>
      <c r="W143" t="s" s="34">
        <v>7685</v>
      </c>
      <c r="X143" s="109"/>
      <c r="Y143" s="109"/>
      <c r="Z143" s="109"/>
      <c r="AA143" s="34"/>
      <c r="AB143" s="109">
        <v>17144.8125</v>
      </c>
      <c r="AC143" s="109">
        <v>425.179166666667</v>
      </c>
      <c r="AD143" s="109">
        <v>16677.4958333333</v>
      </c>
      <c r="AE143" t="s" s="34">
        <v>7686</v>
      </c>
      <c r="AF143" s="109"/>
      <c r="AG143" s="109"/>
      <c r="AH143" s="109"/>
      <c r="AI143" s="16"/>
      <c r="AJ143" s="109"/>
      <c r="AK143" s="109"/>
      <c r="AL143" s="109"/>
      <c r="AM143" s="16"/>
      <c r="AN143" s="109"/>
      <c r="AO143" s="109"/>
      <c r="AP143" s="109"/>
      <c r="AQ143" s="16"/>
      <c r="AR143" s="16"/>
      <c r="AS143" s="16"/>
      <c r="AT143" s="16"/>
      <c r="AU143" s="16"/>
      <c r="AV143" s="16"/>
      <c r="AW143" s="16"/>
      <c r="AX143" s="16"/>
      <c r="AY143" s="16"/>
      <c r="AZ143" s="16"/>
      <c r="BA143" s="16"/>
      <c r="BB143" s="16"/>
      <c r="BC143" s="16"/>
      <c r="BD143" s="16"/>
      <c r="BE143" s="16"/>
      <c r="BF143" s="55"/>
    </row>
    <row r="144" ht="18" customHeight="1">
      <c r="A144" t="s" s="20">
        <f>"T "&amp;B144</f>
        <v>7687</v>
      </c>
      <c r="B144" s="106">
        <v>141</v>
      </c>
      <c r="C144" s="106">
        <v>1811</v>
      </c>
      <c r="D144" s="107"/>
      <c r="E144" s="98"/>
      <c r="F144" s="32"/>
      <c r="G144" s="99"/>
      <c r="H144" s="98"/>
      <c r="I144" s="32"/>
      <c r="J144" s="99"/>
      <c r="K144" s="98"/>
      <c r="L144" s="32"/>
      <c r="M144" s="99"/>
      <c r="N144" s="98"/>
      <c r="O144" s="32"/>
      <c r="P144" s="110"/>
      <c r="Q144" s="110"/>
      <c r="R144" s="110"/>
      <c r="S144" s="30"/>
      <c r="T144" s="110">
        <v>95795.0208333333</v>
      </c>
      <c r="U144" s="110">
        <v>16079.4041666667</v>
      </c>
      <c r="V144" s="110">
        <v>78330.2208333333</v>
      </c>
      <c r="W144" t="s" s="30">
        <v>7688</v>
      </c>
      <c r="X144" s="110"/>
      <c r="Y144" s="110"/>
      <c r="Z144" s="110"/>
      <c r="AA144" s="30"/>
      <c r="AB144" s="110">
        <v>9581.458333333330</v>
      </c>
      <c r="AC144" s="110">
        <v>338.975</v>
      </c>
      <c r="AD144" s="110">
        <v>9237.233333333330</v>
      </c>
      <c r="AE144" t="s" s="30">
        <v>7689</v>
      </c>
      <c r="AF144" s="110"/>
      <c r="AG144" s="110"/>
      <c r="AH144" s="110"/>
      <c r="AI144" s="32"/>
      <c r="AJ144" s="110"/>
      <c r="AK144" s="110"/>
      <c r="AL144" s="110"/>
      <c r="AM144" s="32"/>
      <c r="AN144" s="110"/>
      <c r="AO144" s="110"/>
      <c r="AP144" s="110"/>
      <c r="AQ144" s="32"/>
      <c r="AR144" s="32"/>
      <c r="AS144" s="32"/>
      <c r="AT144" s="32"/>
      <c r="AU144" s="32"/>
      <c r="AV144" s="32"/>
      <c r="AW144" s="32"/>
      <c r="AX144" s="32"/>
      <c r="AY144" s="32"/>
      <c r="AZ144" s="32"/>
      <c r="BA144" s="32"/>
      <c r="BB144" s="32"/>
      <c r="BC144" s="32"/>
      <c r="BD144" s="32"/>
      <c r="BE144" s="32"/>
      <c r="BF144" s="39"/>
    </row>
    <row r="145" ht="18" customHeight="1">
      <c r="A145" t="s" s="20">
        <f>"T "&amp;B145</f>
        <v>7690</v>
      </c>
      <c r="B145" s="108">
        <v>142</v>
      </c>
      <c r="C145" s="108">
        <v>1812</v>
      </c>
      <c r="D145" s="105"/>
      <c r="E145" s="102"/>
      <c r="F145" s="16"/>
      <c r="G145" s="103"/>
      <c r="H145" s="102"/>
      <c r="I145" s="16"/>
      <c r="J145" s="103"/>
      <c r="K145" s="102"/>
      <c r="L145" s="16"/>
      <c r="M145" s="103"/>
      <c r="N145" s="102"/>
      <c r="O145" s="16"/>
      <c r="P145" s="109"/>
      <c r="Q145" s="109"/>
      <c r="R145" s="109"/>
      <c r="S145" s="34"/>
      <c r="T145" s="109">
        <v>71670.2083333333</v>
      </c>
      <c r="U145" s="109">
        <v>11665.8708333333</v>
      </c>
      <c r="V145" s="109">
        <v>59537.6625</v>
      </c>
      <c r="W145" t="s" s="34">
        <v>7691</v>
      </c>
      <c r="X145" s="109"/>
      <c r="Y145" s="109"/>
      <c r="Z145" s="109"/>
      <c r="AA145" s="34"/>
      <c r="AB145" s="109">
        <v>20547.9625</v>
      </c>
      <c r="AC145" s="109">
        <v>951.6</v>
      </c>
      <c r="AD145" s="109">
        <v>19596.3625</v>
      </c>
      <c r="AE145" t="s" s="34">
        <v>7692</v>
      </c>
      <c r="AF145" s="109"/>
      <c r="AG145" s="109"/>
      <c r="AH145" s="109"/>
      <c r="AI145" s="16"/>
      <c r="AJ145" s="109"/>
      <c r="AK145" s="109"/>
      <c r="AL145" s="109"/>
      <c r="AM145" s="16"/>
      <c r="AN145" s="109"/>
      <c r="AO145" s="109"/>
      <c r="AP145" s="109"/>
      <c r="AQ145" s="16"/>
      <c r="AR145" s="16"/>
      <c r="AS145" s="16"/>
      <c r="AT145" s="16"/>
      <c r="AU145" s="16"/>
      <c r="AV145" s="16"/>
      <c r="AW145" s="16"/>
      <c r="AX145" s="16"/>
      <c r="AY145" s="16"/>
      <c r="AZ145" s="16"/>
      <c r="BA145" s="16"/>
      <c r="BB145" s="16"/>
      <c r="BC145" s="16"/>
      <c r="BD145" s="16"/>
      <c r="BE145" s="16"/>
      <c r="BF145" s="55"/>
    </row>
    <row r="146" ht="18" customHeight="1">
      <c r="A146" t="s" s="20">
        <f>"T "&amp;B146</f>
        <v>7693</v>
      </c>
      <c r="B146" s="106">
        <v>143</v>
      </c>
      <c r="C146" s="106">
        <v>1813</v>
      </c>
      <c r="D146" s="107"/>
      <c r="E146" s="98"/>
      <c r="F146" s="32"/>
      <c r="G146" s="99"/>
      <c r="H146" s="98"/>
      <c r="I146" s="32"/>
      <c r="J146" s="99"/>
      <c r="K146" s="98"/>
      <c r="L146" s="32"/>
      <c r="M146" s="99"/>
      <c r="N146" s="98"/>
      <c r="O146" s="32"/>
      <c r="P146" s="110"/>
      <c r="Q146" s="110"/>
      <c r="R146" s="110"/>
      <c r="S146" s="30"/>
      <c r="T146" s="110"/>
      <c r="U146" s="110"/>
      <c r="V146" s="110"/>
      <c r="W146" s="30"/>
      <c r="X146" s="110"/>
      <c r="Y146" s="110"/>
      <c r="Z146" s="110"/>
      <c r="AA146" s="30"/>
      <c r="AB146" s="110">
        <v>15146.4</v>
      </c>
      <c r="AC146" s="110">
        <v>599.625</v>
      </c>
      <c r="AD146" s="110">
        <v>14533.9458333333</v>
      </c>
      <c r="AE146" t="s" s="30">
        <v>7694</v>
      </c>
      <c r="AF146" s="110"/>
      <c r="AG146" s="110"/>
      <c r="AH146" s="110"/>
      <c r="AI146" s="32"/>
      <c r="AJ146" s="110"/>
      <c r="AK146" s="110"/>
      <c r="AL146" s="110"/>
      <c r="AM146" s="32"/>
      <c r="AN146" s="110"/>
      <c r="AO146" s="110"/>
      <c r="AP146" s="110"/>
      <c r="AQ146" s="32"/>
      <c r="AR146" s="32"/>
      <c r="AS146" s="32"/>
      <c r="AT146" s="32"/>
      <c r="AU146" s="32"/>
      <c r="AV146" s="32"/>
      <c r="AW146" s="32"/>
      <c r="AX146" s="32"/>
      <c r="AY146" s="32"/>
      <c r="AZ146" s="32"/>
      <c r="BA146" s="32"/>
      <c r="BB146" s="32"/>
      <c r="BC146" s="32"/>
      <c r="BD146" s="32"/>
      <c r="BE146" s="32"/>
      <c r="BF146" s="39"/>
    </row>
    <row r="147" ht="18" customHeight="1">
      <c r="A147" t="s" s="20">
        <f>"T "&amp;B147</f>
        <v>7695</v>
      </c>
      <c r="B147" s="108">
        <v>144</v>
      </c>
      <c r="C147" s="108">
        <v>1814</v>
      </c>
      <c r="D147" s="105"/>
      <c r="E147" s="102"/>
      <c r="F147" s="16"/>
      <c r="G147" s="103"/>
      <c r="H147" s="102"/>
      <c r="I147" s="16"/>
      <c r="J147" s="103"/>
      <c r="K147" s="102"/>
      <c r="L147" s="16"/>
      <c r="M147" s="103"/>
      <c r="N147" s="102"/>
      <c r="O147" s="16"/>
      <c r="P147" s="109"/>
      <c r="Q147" s="109"/>
      <c r="R147" s="109"/>
      <c r="S147" s="34"/>
      <c r="T147" s="109"/>
      <c r="U147" s="109"/>
      <c r="V147" s="109"/>
      <c r="W147" s="34"/>
      <c r="X147" s="109"/>
      <c r="Y147" s="109"/>
      <c r="Z147" s="109"/>
      <c r="AA147" s="34"/>
      <c r="AB147" s="109">
        <v>13061.3666666667</v>
      </c>
      <c r="AC147" s="109">
        <v>307.15</v>
      </c>
      <c r="AD147" s="109">
        <v>12752.4458333333</v>
      </c>
      <c r="AE147" t="s" s="34">
        <v>7696</v>
      </c>
      <c r="AF147" s="109"/>
      <c r="AG147" s="109"/>
      <c r="AH147" s="109"/>
      <c r="AI147" s="16"/>
      <c r="AJ147" s="109"/>
      <c r="AK147" s="109"/>
      <c r="AL147" s="109"/>
      <c r="AM147" s="16"/>
      <c r="AN147" s="109">
        <v>92159.825</v>
      </c>
      <c r="AO147" s="109">
        <v>10639.9208333333</v>
      </c>
      <c r="AP147" s="109">
        <v>69541.245833333305</v>
      </c>
      <c r="AQ147" t="s" s="34">
        <v>7697</v>
      </c>
      <c r="AR147" s="16"/>
      <c r="AS147" s="16"/>
      <c r="AT147" s="16"/>
      <c r="AU147" s="16"/>
      <c r="AV147" s="16"/>
      <c r="AW147" s="16"/>
      <c r="AX147" s="16"/>
      <c r="AY147" s="16"/>
      <c r="AZ147" s="16"/>
      <c r="BA147" s="16"/>
      <c r="BB147" s="16"/>
      <c r="BC147" s="16"/>
      <c r="BD147" s="16"/>
      <c r="BE147" s="16"/>
      <c r="BF147" s="55"/>
    </row>
    <row r="148" ht="18" customHeight="1">
      <c r="A148" t="s" s="20">
        <f>"T "&amp;B148</f>
        <v>7698</v>
      </c>
      <c r="B148" s="106">
        <v>145</v>
      </c>
      <c r="C148" s="106">
        <v>1815</v>
      </c>
      <c r="D148" s="107"/>
      <c r="E148" s="98"/>
      <c r="F148" s="32"/>
      <c r="G148" s="99"/>
      <c r="H148" s="98"/>
      <c r="I148" s="32"/>
      <c r="J148" s="99"/>
      <c r="K148" s="98"/>
      <c r="L148" s="32"/>
      <c r="M148" s="99"/>
      <c r="N148" s="98"/>
      <c r="O148" s="32"/>
      <c r="P148" s="110"/>
      <c r="Q148" s="110"/>
      <c r="R148" s="110"/>
      <c r="S148" s="30"/>
      <c r="T148" s="110"/>
      <c r="U148" s="110"/>
      <c r="V148" s="110"/>
      <c r="W148" s="30"/>
      <c r="X148" s="110"/>
      <c r="Y148" s="110"/>
      <c r="Z148" s="110"/>
      <c r="AA148" s="30"/>
      <c r="AB148" s="110">
        <v>40305.4875</v>
      </c>
      <c r="AC148" s="110">
        <v>1581.2</v>
      </c>
      <c r="AD148" s="110">
        <v>38656.75</v>
      </c>
      <c r="AE148" t="s" s="30">
        <v>7699</v>
      </c>
      <c r="AF148" s="110"/>
      <c r="AG148" s="110"/>
      <c r="AH148" s="110"/>
      <c r="AI148" s="32"/>
      <c r="AJ148" s="110"/>
      <c r="AK148" s="110"/>
      <c r="AL148" s="110"/>
      <c r="AM148" s="32"/>
      <c r="AN148" s="110">
        <v>155826.5375</v>
      </c>
      <c r="AO148" s="110">
        <v>20236.7291666667</v>
      </c>
      <c r="AP148" s="110">
        <v>134899.754166667</v>
      </c>
      <c r="AQ148" t="s" s="30">
        <v>7700</v>
      </c>
      <c r="AR148" s="32"/>
      <c r="AS148" s="32"/>
      <c r="AT148" s="32"/>
      <c r="AU148" s="32"/>
      <c r="AV148" s="32"/>
      <c r="AW148" s="32"/>
      <c r="AX148" s="32"/>
      <c r="AY148" s="32"/>
      <c r="AZ148" s="32"/>
      <c r="BA148" s="32"/>
      <c r="BB148" s="32"/>
      <c r="BC148" s="32"/>
      <c r="BD148" s="32"/>
      <c r="BE148" s="32"/>
      <c r="BF148" s="39"/>
    </row>
    <row r="149" ht="18" customHeight="1">
      <c r="A149" t="s" s="20">
        <f>"T "&amp;B149</f>
        <v>7701</v>
      </c>
      <c r="B149" s="108">
        <v>146</v>
      </c>
      <c r="C149" s="108">
        <v>1816</v>
      </c>
      <c r="D149" s="105"/>
      <c r="E149" s="102"/>
      <c r="F149" s="16"/>
      <c r="G149" s="103"/>
      <c r="H149" s="102"/>
      <c r="I149" s="16"/>
      <c r="J149" s="103"/>
      <c r="K149" s="102"/>
      <c r="L149" s="16"/>
      <c r="M149" s="103"/>
      <c r="N149" s="102"/>
      <c r="O149" s="16"/>
      <c r="P149" s="109"/>
      <c r="Q149" s="109"/>
      <c r="R149" s="109"/>
      <c r="S149" s="34"/>
      <c r="T149" s="109"/>
      <c r="U149" s="109"/>
      <c r="V149" s="109"/>
      <c r="W149" s="34"/>
      <c r="X149" s="109"/>
      <c r="Y149" s="109"/>
      <c r="Z149" s="109"/>
      <c r="AA149" s="34"/>
      <c r="AB149" s="109">
        <v>21991.35</v>
      </c>
      <c r="AC149" s="109">
        <v>611.766666666667</v>
      </c>
      <c r="AD149" s="109">
        <v>21375.8333333333</v>
      </c>
      <c r="AE149" t="s" s="34">
        <v>7702</v>
      </c>
      <c r="AF149" s="109"/>
      <c r="AG149" s="109"/>
      <c r="AH149" s="109"/>
      <c r="AI149" s="16"/>
      <c r="AJ149" s="109"/>
      <c r="AK149" s="109"/>
      <c r="AL149" s="109"/>
      <c r="AM149" s="16"/>
      <c r="AN149" s="109">
        <v>118328.791666667</v>
      </c>
      <c r="AO149" s="109">
        <v>18122.8583333333</v>
      </c>
      <c r="AP149" s="109">
        <v>93438.175</v>
      </c>
      <c r="AQ149" t="s" s="34">
        <v>7703</v>
      </c>
      <c r="AR149" s="16"/>
      <c r="AS149" s="16"/>
      <c r="AT149" s="16"/>
      <c r="AU149" s="16"/>
      <c r="AV149" s="16"/>
      <c r="AW149" s="16"/>
      <c r="AX149" s="16"/>
      <c r="AY149" s="16"/>
      <c r="AZ149" s="16"/>
      <c r="BA149" s="16"/>
      <c r="BB149" s="16"/>
      <c r="BC149" s="16"/>
      <c r="BD149" s="16"/>
      <c r="BE149" s="16"/>
      <c r="BF149" s="55"/>
    </row>
    <row r="150" ht="18" customHeight="1">
      <c r="A150" t="s" s="20">
        <f>"T "&amp;B150</f>
        <v>7704</v>
      </c>
      <c r="B150" s="106">
        <v>147</v>
      </c>
      <c r="C150" s="106">
        <v>1817</v>
      </c>
      <c r="D150" s="107"/>
      <c r="E150" s="98"/>
      <c r="F150" s="32"/>
      <c r="G150" s="99"/>
      <c r="H150" s="98"/>
      <c r="I150" s="32"/>
      <c r="J150" s="99"/>
      <c r="K150" s="98"/>
      <c r="L150" s="32"/>
      <c r="M150" s="99"/>
      <c r="N150" s="98"/>
      <c r="O150" s="32"/>
      <c r="P150" s="110"/>
      <c r="Q150" s="110"/>
      <c r="R150" s="110"/>
      <c r="S150" s="30"/>
      <c r="T150" s="110"/>
      <c r="U150" s="110"/>
      <c r="V150" s="110"/>
      <c r="W150" s="30"/>
      <c r="X150" s="110"/>
      <c r="Y150" s="110"/>
      <c r="Z150" s="110"/>
      <c r="AA150" s="30"/>
      <c r="AB150" t="s" s="30"/>
      <c r="AC150" t="s" s="30"/>
      <c r="AD150" t="s" s="30"/>
      <c r="AE150" s="30"/>
      <c r="AF150" s="110"/>
      <c r="AG150" s="110"/>
      <c r="AH150" s="110"/>
      <c r="AI150" s="32"/>
      <c r="AJ150" s="110"/>
      <c r="AK150" s="110"/>
      <c r="AL150" s="110"/>
      <c r="AM150" s="32"/>
      <c r="AN150" s="110">
        <v>79263.7291666667</v>
      </c>
      <c r="AO150" s="110">
        <v>26158.3833333333</v>
      </c>
      <c r="AP150" s="110">
        <v>45065.1708333333</v>
      </c>
      <c r="AQ150" t="s" s="30">
        <v>7705</v>
      </c>
      <c r="AR150" s="32"/>
      <c r="AS150" s="32"/>
      <c r="AT150" s="32"/>
      <c r="AU150" s="32"/>
      <c r="AV150" s="32"/>
      <c r="AW150" s="32"/>
      <c r="AX150" s="32"/>
      <c r="AY150" s="32"/>
      <c r="AZ150" s="32"/>
      <c r="BA150" s="32"/>
      <c r="BB150" s="32"/>
      <c r="BC150" s="32"/>
      <c r="BD150" s="32"/>
      <c r="BE150" s="32"/>
      <c r="BF150" s="39"/>
    </row>
    <row r="151" ht="18" customHeight="1">
      <c r="A151" t="s" s="20">
        <f>"T "&amp;B151</f>
        <v>7706</v>
      </c>
      <c r="B151" s="108">
        <v>148</v>
      </c>
      <c r="C151" s="108">
        <v>1818</v>
      </c>
      <c r="D151" s="105"/>
      <c r="E151" s="102"/>
      <c r="F151" s="16"/>
      <c r="G151" s="103"/>
      <c r="H151" s="102"/>
      <c r="I151" s="16"/>
      <c r="J151" s="103"/>
      <c r="K151" s="102"/>
      <c r="L151" s="16"/>
      <c r="M151" s="103"/>
      <c r="N151" s="102"/>
      <c r="O151" s="16"/>
      <c r="P151" s="109"/>
      <c r="Q151" s="109"/>
      <c r="R151" s="109"/>
      <c r="S151" s="34"/>
      <c r="T151" s="109"/>
      <c r="U151" s="109"/>
      <c r="V151" s="109"/>
      <c r="W151" s="34"/>
      <c r="X151" s="109"/>
      <c r="Y151" s="109"/>
      <c r="Z151" s="109"/>
      <c r="AA151" s="34"/>
      <c r="AB151" t="s" s="34"/>
      <c r="AC151" t="s" s="34"/>
      <c r="AD151" t="s" s="34"/>
      <c r="AE151" s="34"/>
      <c r="AF151" s="109"/>
      <c r="AG151" s="109"/>
      <c r="AH151" s="109"/>
      <c r="AI151" s="16"/>
      <c r="AJ151" s="109"/>
      <c r="AK151" s="109"/>
      <c r="AL151" s="109"/>
      <c r="AM151" s="16"/>
      <c r="AN151" s="109">
        <v>97267.6791666667</v>
      </c>
      <c r="AO151" s="109">
        <v>10340.5833333333</v>
      </c>
      <c r="AP151" s="109">
        <v>80927.704166666706</v>
      </c>
      <c r="AQ151" t="s" s="34">
        <v>7707</v>
      </c>
      <c r="AR151" s="16"/>
      <c r="AS151" s="16"/>
      <c r="AT151" s="16"/>
      <c r="AU151" s="16"/>
      <c r="AV151" s="16"/>
      <c r="AW151" s="16"/>
      <c r="AX151" s="16"/>
      <c r="AY151" s="16"/>
      <c r="AZ151" s="16"/>
      <c r="BA151" s="16"/>
      <c r="BB151" s="16"/>
      <c r="BC151" s="16"/>
      <c r="BD151" s="16"/>
      <c r="BE151" s="16"/>
      <c r="BF151" s="55"/>
    </row>
    <row r="152" ht="18" customHeight="1">
      <c r="A152" t="s" s="20">
        <f>"T "&amp;B152</f>
        <v>7708</v>
      </c>
      <c r="B152" s="106">
        <v>149</v>
      </c>
      <c r="C152" s="106">
        <v>1819</v>
      </c>
      <c r="D152" s="107"/>
      <c r="E152" s="98"/>
      <c r="F152" s="32"/>
      <c r="G152" s="99"/>
      <c r="H152" s="98"/>
      <c r="I152" s="32"/>
      <c r="J152" s="99"/>
      <c r="K152" s="98"/>
      <c r="L152" s="32"/>
      <c r="M152" s="99"/>
      <c r="N152" s="98"/>
      <c r="O152" s="32"/>
      <c r="P152" s="110"/>
      <c r="Q152" s="110"/>
      <c r="R152" s="110"/>
      <c r="S152" s="30"/>
      <c r="T152" s="110"/>
      <c r="U152" s="110"/>
      <c r="V152" s="110"/>
      <c r="W152" s="30"/>
      <c r="X152" s="110"/>
      <c r="Y152" s="110"/>
      <c r="Z152" s="110"/>
      <c r="AA152" s="30"/>
      <c r="AB152" t="s" s="30"/>
      <c r="AC152" t="s" s="30"/>
      <c r="AD152" t="s" s="30"/>
      <c r="AE152" s="30"/>
      <c r="AF152" s="110"/>
      <c r="AG152" s="110"/>
      <c r="AH152" s="110"/>
      <c r="AI152" s="32"/>
      <c r="AJ152" s="110"/>
      <c r="AK152" s="110"/>
      <c r="AL152" s="110"/>
      <c r="AM152" s="32"/>
      <c r="AN152" s="110">
        <v>106419.470833333</v>
      </c>
      <c r="AO152" s="110">
        <v>14603.7625</v>
      </c>
      <c r="AP152" s="110">
        <v>83635.9291666667</v>
      </c>
      <c r="AQ152" t="s" s="30">
        <v>7709</v>
      </c>
      <c r="AR152" s="32"/>
      <c r="AS152" s="32"/>
      <c r="AT152" s="32"/>
      <c r="AU152" s="32"/>
      <c r="AV152" s="32"/>
      <c r="AW152" s="32"/>
      <c r="AX152" s="32"/>
      <c r="AY152" s="32"/>
      <c r="AZ152" s="32"/>
      <c r="BA152" s="32"/>
      <c r="BB152" s="32"/>
      <c r="BC152" s="32"/>
      <c r="BD152" s="32"/>
      <c r="BE152" s="32"/>
      <c r="BF152" s="39"/>
    </row>
    <row r="153" ht="18" customHeight="1">
      <c r="A153" t="s" s="20">
        <f>"T "&amp;B153</f>
        <v>7710</v>
      </c>
      <c r="B153" s="108">
        <v>150</v>
      </c>
      <c r="C153" s="108">
        <v>1820</v>
      </c>
      <c r="D153" s="105"/>
      <c r="E153" s="102"/>
      <c r="F153" s="16"/>
      <c r="G153" s="103"/>
      <c r="H153" s="102"/>
      <c r="I153" s="16"/>
      <c r="J153" s="103"/>
      <c r="K153" s="102"/>
      <c r="L153" s="16"/>
      <c r="M153" s="103"/>
      <c r="N153" s="102"/>
      <c r="O153" s="16"/>
      <c r="P153" s="109"/>
      <c r="Q153" s="109"/>
      <c r="R153" s="109"/>
      <c r="S153" s="34"/>
      <c r="T153" s="109"/>
      <c r="U153" s="109"/>
      <c r="V153" s="109"/>
      <c r="W153" s="34"/>
      <c r="X153" s="109"/>
      <c r="Y153" s="109"/>
      <c r="Z153" s="109"/>
      <c r="AA153" s="34"/>
      <c r="AB153" t="s" s="34"/>
      <c r="AC153" t="s" s="34"/>
      <c r="AD153" t="s" s="34"/>
      <c r="AE153" s="34"/>
      <c r="AF153" s="109"/>
      <c r="AG153" s="109"/>
      <c r="AH153" s="109"/>
      <c r="AI153" s="16"/>
      <c r="AJ153" s="109"/>
      <c r="AK153" s="109"/>
      <c r="AL153" s="109"/>
      <c r="AM153" s="16"/>
      <c r="AN153" s="109">
        <v>136360.475</v>
      </c>
      <c r="AO153" s="109">
        <v>13594.7833333333</v>
      </c>
      <c r="AP153" s="109">
        <v>108239.958333333</v>
      </c>
      <c r="AQ153" t="s" s="34">
        <v>7711</v>
      </c>
      <c r="AR153" s="111"/>
      <c r="AS153" s="111"/>
      <c r="AT153" s="111"/>
      <c r="AU153" s="111"/>
      <c r="AV153" s="111"/>
      <c r="AW153" s="16"/>
      <c r="AX153" s="16"/>
      <c r="AY153" s="112"/>
      <c r="AZ153" s="112"/>
      <c r="BA153" s="112"/>
      <c r="BB153" s="112"/>
      <c r="BC153" s="112"/>
      <c r="BD153" s="16"/>
      <c r="BE153" s="16"/>
      <c r="BF153" s="55"/>
    </row>
    <row r="154" ht="18" customHeight="1">
      <c r="A154" t="s" s="20">
        <f>"T "&amp;B154</f>
        <v>7712</v>
      </c>
      <c r="B154" s="106">
        <v>151</v>
      </c>
      <c r="C154" s="106">
        <v>1821</v>
      </c>
      <c r="D154" s="107"/>
      <c r="E154" s="98"/>
      <c r="F154" s="32"/>
      <c r="G154" s="99"/>
      <c r="H154" s="98"/>
      <c r="I154" s="32"/>
      <c r="J154" s="99"/>
      <c r="K154" s="98"/>
      <c r="L154" s="32"/>
      <c r="M154" s="99"/>
      <c r="N154" s="98"/>
      <c r="O154" s="32"/>
      <c r="P154" s="110"/>
      <c r="Q154" s="110"/>
      <c r="R154" s="110"/>
      <c r="S154" s="30"/>
      <c r="T154" s="110"/>
      <c r="U154" s="110"/>
      <c r="V154" s="110"/>
      <c r="W154" s="30"/>
      <c r="X154" s="110"/>
      <c r="Y154" s="110"/>
      <c r="Z154" s="110"/>
      <c r="AA154" s="30"/>
      <c r="AB154" t="s" s="30"/>
      <c r="AC154" t="s" s="30"/>
      <c r="AD154" t="s" s="30"/>
      <c r="AE154" s="30"/>
      <c r="AF154" s="110"/>
      <c r="AG154" s="110"/>
      <c r="AH154" s="110"/>
      <c r="AI154" s="32"/>
      <c r="AJ154" s="110"/>
      <c r="AK154" s="110"/>
      <c r="AL154" s="110"/>
      <c r="AM154" s="32"/>
      <c r="AN154" s="110">
        <v>98282.8041666667</v>
      </c>
      <c r="AO154" s="110">
        <v>13591.8375</v>
      </c>
      <c r="AP154" s="110">
        <v>70592.075</v>
      </c>
      <c r="AQ154" t="s" s="30">
        <v>7713</v>
      </c>
      <c r="AR154" s="113"/>
      <c r="AS154" s="113"/>
      <c r="AT154" s="113"/>
      <c r="AU154" s="113"/>
      <c r="AV154" s="113"/>
      <c r="AW154" s="32"/>
      <c r="AX154" s="32"/>
      <c r="AY154" s="114"/>
      <c r="AZ154" s="114"/>
      <c r="BA154" s="114"/>
      <c r="BB154" s="114"/>
      <c r="BC154" s="114"/>
      <c r="BD154" s="32"/>
      <c r="BE154" s="32"/>
      <c r="BF154" s="39"/>
    </row>
    <row r="155" ht="18" customHeight="1">
      <c r="A155" t="s" s="20">
        <f>"T "&amp;B155</f>
        <v>7714</v>
      </c>
      <c r="B155" s="108">
        <v>152</v>
      </c>
      <c r="C155" s="108">
        <v>1822</v>
      </c>
      <c r="D155" s="105"/>
      <c r="E155" s="102"/>
      <c r="F155" s="16"/>
      <c r="G155" s="103"/>
      <c r="H155" s="102"/>
      <c r="I155" s="16"/>
      <c r="J155" s="103"/>
      <c r="K155" s="102"/>
      <c r="L155" s="16"/>
      <c r="M155" s="103"/>
      <c r="N155" s="102"/>
      <c r="O155" s="16"/>
      <c r="P155" s="109"/>
      <c r="Q155" s="109"/>
      <c r="R155" s="109"/>
      <c r="S155" s="34"/>
      <c r="T155" s="109"/>
      <c r="U155" s="109"/>
      <c r="V155" s="109"/>
      <c r="W155" s="34"/>
      <c r="X155" s="109"/>
      <c r="Y155" s="109"/>
      <c r="Z155" s="109"/>
      <c r="AA155" s="34"/>
      <c r="AB155" s="109">
        <v>21772.4083333333</v>
      </c>
      <c r="AC155" s="109">
        <v>629.3375</v>
      </c>
      <c r="AD155" s="109">
        <v>18430.5916666667</v>
      </c>
      <c r="AE155" t="s" s="34">
        <v>7715</v>
      </c>
      <c r="AF155" s="109"/>
      <c r="AG155" s="109"/>
      <c r="AH155" s="109"/>
      <c r="AI155" s="16"/>
      <c r="AJ155" s="109"/>
      <c r="AK155" s="109"/>
      <c r="AL155" s="109"/>
      <c r="AM155" s="16"/>
      <c r="AN155" s="109">
        <v>162118.725</v>
      </c>
      <c r="AO155" s="109">
        <v>22379.0375</v>
      </c>
      <c r="AP155" s="109">
        <v>114190.320833333</v>
      </c>
      <c r="AQ155" t="s" s="34">
        <v>7716</v>
      </c>
      <c r="AR155" s="111"/>
      <c r="AS155" s="111"/>
      <c r="AT155" s="111"/>
      <c r="AU155" s="111"/>
      <c r="AV155" s="111"/>
      <c r="AW155" s="16"/>
      <c r="AX155" s="16"/>
      <c r="AY155" s="112"/>
      <c r="AZ155" s="112"/>
      <c r="BA155" s="112"/>
      <c r="BB155" s="112"/>
      <c r="BC155" s="112"/>
      <c r="BD155" s="16"/>
      <c r="BE155" s="16"/>
      <c r="BF155" s="55"/>
    </row>
    <row r="156" ht="18" customHeight="1">
      <c r="A156" t="s" s="20">
        <f>"T "&amp;B156</f>
        <v>7717</v>
      </c>
      <c r="B156" s="106">
        <v>153</v>
      </c>
      <c r="C156" s="106">
        <v>1823</v>
      </c>
      <c r="D156" s="107"/>
      <c r="E156" s="98"/>
      <c r="F156" s="32"/>
      <c r="G156" s="99"/>
      <c r="H156" s="98"/>
      <c r="I156" s="32"/>
      <c r="J156" s="99"/>
      <c r="K156" s="98"/>
      <c r="L156" s="32"/>
      <c r="M156" s="99"/>
      <c r="N156" s="98"/>
      <c r="O156" s="32"/>
      <c r="P156" s="110"/>
      <c r="Q156" s="110"/>
      <c r="R156" s="110"/>
      <c r="S156" s="30"/>
      <c r="T156" s="110"/>
      <c r="U156" s="110"/>
      <c r="V156" s="110"/>
      <c r="W156" s="30"/>
      <c r="X156" s="110"/>
      <c r="Y156" s="110"/>
      <c r="Z156" s="110"/>
      <c r="AA156" s="30"/>
      <c r="AB156" t="s" s="30"/>
      <c r="AC156" t="s" s="30"/>
      <c r="AD156" t="s" s="30"/>
      <c r="AE156" t="s" s="30"/>
      <c r="AF156" s="110"/>
      <c r="AG156" s="110"/>
      <c r="AH156" s="110"/>
      <c r="AI156" s="32"/>
      <c r="AJ156" s="110"/>
      <c r="AK156" s="110"/>
      <c r="AL156" s="110"/>
      <c r="AM156" s="32"/>
      <c r="AN156" s="110">
        <v>136881.133333333</v>
      </c>
      <c r="AO156" s="110">
        <v>14718.7958333333</v>
      </c>
      <c r="AP156" s="110">
        <v>80714.170833333294</v>
      </c>
      <c r="AQ156" t="s" s="30">
        <v>7718</v>
      </c>
      <c r="AR156" s="113"/>
      <c r="AS156" s="113"/>
      <c r="AT156" s="113"/>
      <c r="AU156" s="113"/>
      <c r="AV156" s="113"/>
      <c r="AW156" s="32"/>
      <c r="AX156" s="32"/>
      <c r="AY156" s="114"/>
      <c r="AZ156" s="114"/>
      <c r="BA156" s="114"/>
      <c r="BB156" s="114"/>
      <c r="BC156" s="114"/>
      <c r="BD156" s="32"/>
      <c r="BE156" s="32"/>
      <c r="BF156" s="39"/>
    </row>
    <row r="157" ht="18" customHeight="1">
      <c r="A157" t="s" s="20">
        <f>"T "&amp;B157</f>
        <v>7719</v>
      </c>
      <c r="B157" s="108">
        <v>154</v>
      </c>
      <c r="C157" s="108">
        <v>1824</v>
      </c>
      <c r="D157" s="105"/>
      <c r="E157" s="102"/>
      <c r="F157" s="16"/>
      <c r="G157" s="103"/>
      <c r="H157" s="102"/>
      <c r="I157" s="16"/>
      <c r="J157" s="103"/>
      <c r="K157" s="102"/>
      <c r="L157" s="16"/>
      <c r="M157" s="103"/>
      <c r="N157" s="102"/>
      <c r="O157" s="16"/>
      <c r="P157" s="109"/>
      <c r="Q157" s="109"/>
      <c r="R157" s="109"/>
      <c r="S157" s="34"/>
      <c r="T157" s="109"/>
      <c r="U157" s="109"/>
      <c r="V157" s="109"/>
      <c r="W157" s="34"/>
      <c r="X157" s="109"/>
      <c r="Y157" s="109"/>
      <c r="Z157" s="109"/>
      <c r="AA157" s="34"/>
      <c r="AB157" s="109"/>
      <c r="AC157" s="109"/>
      <c r="AD157" s="109"/>
      <c r="AE157" s="34"/>
      <c r="AF157" s="109"/>
      <c r="AG157" s="109"/>
      <c r="AH157" s="109"/>
      <c r="AI157" s="16"/>
      <c r="AJ157" s="109"/>
      <c r="AK157" s="109"/>
      <c r="AL157" s="109"/>
      <c r="AM157" s="16"/>
      <c r="AN157" s="109">
        <v>196756.7</v>
      </c>
      <c r="AO157" s="109">
        <v>30190.5083333333</v>
      </c>
      <c r="AP157" s="109">
        <v>137001.633333333</v>
      </c>
      <c r="AQ157" t="s" s="34">
        <v>7720</v>
      </c>
      <c r="AR157" s="111">
        <v>262988</v>
      </c>
      <c r="AS157" s="111">
        <v>272826</v>
      </c>
      <c r="AT157" s="111"/>
      <c r="AU157" s="111">
        <v>235335</v>
      </c>
      <c r="AV157" s="111">
        <v>218522</v>
      </c>
      <c r="AW157" t="s" s="34">
        <v>7721</v>
      </c>
      <c r="AX157" s="16"/>
      <c r="AY157" s="112"/>
      <c r="AZ157" s="112"/>
      <c r="BA157" s="112"/>
      <c r="BB157" s="112"/>
      <c r="BC157" s="112"/>
      <c r="BD157" s="16"/>
      <c r="BE157" s="16"/>
      <c r="BF157" s="55"/>
    </row>
    <row r="158" ht="18" customHeight="1">
      <c r="A158" t="s" s="20">
        <f>"T "&amp;B158</f>
        <v>7722</v>
      </c>
      <c r="B158" s="106">
        <v>155</v>
      </c>
      <c r="C158" s="106">
        <v>1825</v>
      </c>
      <c r="D158" s="107"/>
      <c r="E158" s="98"/>
      <c r="F158" s="32"/>
      <c r="G158" s="99"/>
      <c r="H158" s="98"/>
      <c r="I158" s="32"/>
      <c r="J158" s="99"/>
      <c r="K158" s="98"/>
      <c r="L158" s="32"/>
      <c r="M158" s="99"/>
      <c r="N158" s="98"/>
      <c r="O158" s="32"/>
      <c r="P158" s="110"/>
      <c r="Q158" s="110"/>
      <c r="R158" s="110"/>
      <c r="S158" s="30"/>
      <c r="T158" s="110"/>
      <c r="U158" s="110"/>
      <c r="V158" s="110"/>
      <c r="W158" s="30"/>
      <c r="X158" s="110"/>
      <c r="Y158" s="110"/>
      <c r="Z158" s="110"/>
      <c r="AA158" s="30"/>
      <c r="AB158" s="110"/>
      <c r="AC158" s="110"/>
      <c r="AD158" s="110"/>
      <c r="AE158" s="30"/>
      <c r="AF158" s="110"/>
      <c r="AG158" s="110"/>
      <c r="AH158" s="110"/>
      <c r="AI158" s="32"/>
      <c r="AJ158" s="110"/>
      <c r="AK158" s="110"/>
      <c r="AL158" s="110"/>
      <c r="AM158" s="32"/>
      <c r="AN158" s="110">
        <v>170472.945833333</v>
      </c>
      <c r="AO158" s="110">
        <v>32462.0083333333</v>
      </c>
      <c r="AP158" s="110">
        <v>89564.7083333333</v>
      </c>
      <c r="AQ158" t="s" s="30">
        <v>7723</v>
      </c>
      <c r="AR158" s="113">
        <v>289871</v>
      </c>
      <c r="AS158" s="113">
        <v>295111</v>
      </c>
      <c r="AT158" s="113"/>
      <c r="AU158" s="113">
        <v>244131</v>
      </c>
      <c r="AV158" s="113">
        <v>232052</v>
      </c>
      <c r="AW158" t="s" s="30">
        <v>7721</v>
      </c>
      <c r="AX158" s="32"/>
      <c r="AY158" s="114"/>
      <c r="AZ158" s="114"/>
      <c r="BA158" s="114"/>
      <c r="BB158" s="114"/>
      <c r="BC158" s="114"/>
      <c r="BD158" s="32"/>
      <c r="BE158" s="32"/>
      <c r="BF158" s="39"/>
    </row>
    <row r="159" ht="18" customHeight="1">
      <c r="A159" t="s" s="20">
        <f>"T "&amp;B159</f>
        <v>7724</v>
      </c>
      <c r="B159" s="108">
        <v>156</v>
      </c>
      <c r="C159" s="108">
        <v>1826</v>
      </c>
      <c r="D159" s="105"/>
      <c r="E159" s="102"/>
      <c r="F159" s="16"/>
      <c r="G159" s="103"/>
      <c r="H159" s="102"/>
      <c r="I159" s="16"/>
      <c r="J159" s="103"/>
      <c r="K159" s="102"/>
      <c r="L159" s="16"/>
      <c r="M159" s="103"/>
      <c r="N159" s="102"/>
      <c r="O159" s="16"/>
      <c r="P159" s="109"/>
      <c r="Q159" s="109"/>
      <c r="R159" s="109"/>
      <c r="S159" s="34"/>
      <c r="T159" s="109"/>
      <c r="U159" s="109"/>
      <c r="V159" s="109"/>
      <c r="W159" s="34"/>
      <c r="X159" s="109"/>
      <c r="Y159" s="109"/>
      <c r="Z159" s="109"/>
      <c r="AA159" s="34"/>
      <c r="AB159" s="109"/>
      <c r="AC159" s="109"/>
      <c r="AD159" s="109"/>
      <c r="AE159" s="34"/>
      <c r="AF159" s="109"/>
      <c r="AG159" s="109"/>
      <c r="AH159" s="109"/>
      <c r="AI159" s="16"/>
      <c r="AJ159" s="109"/>
      <c r="AK159" s="109"/>
      <c r="AL159" s="109"/>
      <c r="AM159" s="16"/>
      <c r="AN159" s="109">
        <v>205321.5875</v>
      </c>
      <c r="AO159" s="109">
        <v>21538.1416666667</v>
      </c>
      <c r="AP159" s="109">
        <v>140625.9125</v>
      </c>
      <c r="AQ159" t="s" s="34">
        <v>7725</v>
      </c>
      <c r="AR159" s="111">
        <v>412727</v>
      </c>
      <c r="AS159" s="111">
        <v>350370</v>
      </c>
      <c r="AT159" s="111"/>
      <c r="AU159" s="111">
        <v>303882</v>
      </c>
      <c r="AV159" s="111">
        <v>283076</v>
      </c>
      <c r="AW159" t="s" s="34">
        <v>7721</v>
      </c>
      <c r="AX159" s="16"/>
      <c r="AY159" s="112"/>
      <c r="AZ159" s="112"/>
      <c r="BA159" s="112"/>
      <c r="BB159" s="112"/>
      <c r="BC159" s="112"/>
      <c r="BD159" s="16"/>
      <c r="BE159" s="16"/>
      <c r="BF159" s="55"/>
    </row>
    <row r="160" ht="18" customHeight="1">
      <c r="A160" t="s" s="20">
        <f>"T "&amp;B160</f>
        <v>7726</v>
      </c>
      <c r="B160" s="106">
        <v>157</v>
      </c>
      <c r="C160" s="106">
        <v>1827</v>
      </c>
      <c r="D160" s="107"/>
      <c r="E160" s="98"/>
      <c r="F160" s="32"/>
      <c r="G160" s="99"/>
      <c r="H160" s="98"/>
      <c r="I160" s="32"/>
      <c r="J160" s="99"/>
      <c r="K160" s="98"/>
      <c r="L160" s="32"/>
      <c r="M160" s="99"/>
      <c r="N160" s="98"/>
      <c r="O160" s="32"/>
      <c r="P160" s="110"/>
      <c r="Q160" s="110"/>
      <c r="R160" s="110"/>
      <c r="S160" s="30"/>
      <c r="T160" s="110"/>
      <c r="U160" s="110"/>
      <c r="V160" s="110"/>
      <c r="W160" s="30"/>
      <c r="X160" s="110"/>
      <c r="Y160" s="110"/>
      <c r="Z160" s="110"/>
      <c r="AA160" s="30"/>
      <c r="AB160" s="110"/>
      <c r="AC160" s="110"/>
      <c r="AD160" s="110"/>
      <c r="AE160" s="30"/>
      <c r="AF160" s="110"/>
      <c r="AG160" s="110"/>
      <c r="AH160" s="110"/>
      <c r="AI160" s="32"/>
      <c r="AJ160" s="110"/>
      <c r="AK160" s="110"/>
      <c r="AL160" s="110"/>
      <c r="AM160" s="32"/>
      <c r="AN160" s="110">
        <v>222885.308333333</v>
      </c>
      <c r="AO160" s="110">
        <v>19948.975</v>
      </c>
      <c r="AP160" s="110">
        <v>144407.404166667</v>
      </c>
      <c r="AQ160" t="s" s="30">
        <v>7727</v>
      </c>
      <c r="AR160" s="113">
        <v>313502</v>
      </c>
      <c r="AS160" s="113">
        <v>394132</v>
      </c>
      <c r="AT160" s="113"/>
      <c r="AU160" s="113">
        <v>271209</v>
      </c>
      <c r="AV160" s="113">
        <v>374394</v>
      </c>
      <c r="AW160" t="s" s="30">
        <v>7721</v>
      </c>
      <c r="AX160" s="32"/>
      <c r="AY160" s="114"/>
      <c r="AZ160" s="114"/>
      <c r="BA160" s="114"/>
      <c r="BB160" s="114"/>
      <c r="BC160" s="114"/>
      <c r="BD160" s="32"/>
      <c r="BE160" s="32"/>
      <c r="BF160" s="39"/>
    </row>
    <row r="161" ht="18" customHeight="1">
      <c r="A161" t="s" s="20">
        <f>"T "&amp;B161</f>
        <v>7728</v>
      </c>
      <c r="B161" s="108">
        <v>158</v>
      </c>
      <c r="C161" s="108">
        <v>1828</v>
      </c>
      <c r="D161" s="105"/>
      <c r="E161" s="102"/>
      <c r="F161" s="16"/>
      <c r="G161" s="103"/>
      <c r="H161" s="102"/>
      <c r="I161" s="16"/>
      <c r="J161" s="103"/>
      <c r="K161" s="102"/>
      <c r="L161" s="16"/>
      <c r="M161" s="103"/>
      <c r="N161" s="102"/>
      <c r="O161" s="16"/>
      <c r="P161" s="109"/>
      <c r="Q161" s="109"/>
      <c r="R161" s="109"/>
      <c r="S161" s="34"/>
      <c r="T161" s="109"/>
      <c r="U161" s="109"/>
      <c r="V161" s="109"/>
      <c r="W161" s="34"/>
      <c r="X161" s="109"/>
      <c r="Y161" s="109"/>
      <c r="Z161" s="109"/>
      <c r="AA161" s="34"/>
      <c r="AB161" s="109"/>
      <c r="AC161" s="109"/>
      <c r="AD161" s="109"/>
      <c r="AE161" s="34"/>
      <c r="AF161" s="109"/>
      <c r="AG161" s="109"/>
      <c r="AH161" s="109"/>
      <c r="AI161" s="16"/>
      <c r="AJ161" s="109"/>
      <c r="AK161" s="109"/>
      <c r="AL161" s="109"/>
      <c r="AM161" s="16"/>
      <c r="AN161" s="109">
        <v>181251.525</v>
      </c>
      <c r="AO161" s="109">
        <v>18400.6333333333</v>
      </c>
      <c r="AP161" s="109">
        <v>108290.5</v>
      </c>
      <c r="AQ161" t="s" s="34">
        <v>7729</v>
      </c>
      <c r="AR161" s="111">
        <v>233756</v>
      </c>
      <c r="AS161" s="111">
        <v>301255</v>
      </c>
      <c r="AT161" s="111"/>
      <c r="AU161" s="111">
        <v>185929</v>
      </c>
      <c r="AV161" s="111">
        <v>219798</v>
      </c>
      <c r="AW161" t="s" s="34">
        <v>7721</v>
      </c>
      <c r="AX161" s="16"/>
      <c r="AY161" s="112"/>
      <c r="AZ161" s="112"/>
      <c r="BA161" s="112"/>
      <c r="BB161" s="112"/>
      <c r="BC161" s="112"/>
      <c r="BD161" s="16"/>
      <c r="BE161" s="16"/>
      <c r="BF161" s="55"/>
    </row>
    <row r="162" ht="18" customHeight="1">
      <c r="A162" t="s" s="20">
        <f>"T "&amp;B162</f>
        <v>7730</v>
      </c>
      <c r="B162" s="106">
        <v>159</v>
      </c>
      <c r="C162" s="106">
        <v>1829</v>
      </c>
      <c r="D162" s="107"/>
      <c r="E162" s="98"/>
      <c r="F162" s="32"/>
      <c r="G162" s="99"/>
      <c r="H162" s="98"/>
      <c r="I162" s="32"/>
      <c r="J162" s="99"/>
      <c r="K162" s="98"/>
      <c r="L162" s="32"/>
      <c r="M162" s="99"/>
      <c r="N162" s="98"/>
      <c r="O162" s="32"/>
      <c r="P162" s="110"/>
      <c r="Q162" s="110"/>
      <c r="R162" s="110"/>
      <c r="S162" s="30"/>
      <c r="T162" s="110"/>
      <c r="U162" s="110"/>
      <c r="V162" s="110"/>
      <c r="W162" s="30"/>
      <c r="X162" s="110"/>
      <c r="Y162" s="110"/>
      <c r="Z162" s="110"/>
      <c r="AA162" s="30"/>
      <c r="AB162" s="110"/>
      <c r="AC162" s="110"/>
      <c r="AD162" s="110"/>
      <c r="AE162" s="30"/>
      <c r="AF162" s="110"/>
      <c r="AG162" s="110"/>
      <c r="AH162" s="110"/>
      <c r="AI162" s="32"/>
      <c r="AJ162" s="110"/>
      <c r="AK162" s="110"/>
      <c r="AL162" s="110"/>
      <c r="AM162" s="32"/>
      <c r="AN162" s="110">
        <v>182061.379166667</v>
      </c>
      <c r="AO162" s="110">
        <v>17623.1083333333</v>
      </c>
      <c r="AP162" s="110">
        <v>102718.7</v>
      </c>
      <c r="AQ162" t="s" s="30">
        <v>7731</v>
      </c>
      <c r="AR162" s="113">
        <v>244464</v>
      </c>
      <c r="AS162" s="113">
        <v>255282</v>
      </c>
      <c r="AT162" s="113"/>
      <c r="AU162" s="113">
        <v>209199</v>
      </c>
      <c r="AV162" s="113">
        <v>219662</v>
      </c>
      <c r="AW162" t="s" s="30">
        <v>7721</v>
      </c>
      <c r="AX162" s="32"/>
      <c r="AY162" s="114"/>
      <c r="AZ162" s="114"/>
      <c r="BA162" s="114"/>
      <c r="BB162" s="114"/>
      <c r="BC162" s="114"/>
      <c r="BD162" s="32"/>
      <c r="BE162" s="32"/>
      <c r="BF162" s="39"/>
    </row>
    <row r="163" ht="18" customHeight="1">
      <c r="A163" t="s" s="20">
        <f>"T "&amp;B163</f>
        <v>7732</v>
      </c>
      <c r="B163" s="108">
        <v>160</v>
      </c>
      <c r="C163" s="108">
        <v>1830</v>
      </c>
      <c r="D163" s="105"/>
      <c r="E163" s="102"/>
      <c r="F163" s="16"/>
      <c r="G163" s="103"/>
      <c r="H163" s="102"/>
      <c r="I163" s="16"/>
      <c r="J163" s="103"/>
      <c r="K163" s="102"/>
      <c r="L163" s="16"/>
      <c r="M163" s="103"/>
      <c r="N163" s="102"/>
      <c r="O163" s="16"/>
      <c r="P163" s="109"/>
      <c r="Q163" s="109"/>
      <c r="R163" s="109"/>
      <c r="S163" s="34"/>
      <c r="T163" s="109"/>
      <c r="U163" s="109"/>
      <c r="V163" s="109"/>
      <c r="W163" s="34"/>
      <c r="X163" s="109"/>
      <c r="Y163" s="109"/>
      <c r="Z163" s="109"/>
      <c r="AA163" s="34"/>
      <c r="AB163" s="109"/>
      <c r="AC163" s="109"/>
      <c r="AD163" s="109"/>
      <c r="AE163" s="34"/>
      <c r="AF163" s="109"/>
      <c r="AG163" s="109"/>
      <c r="AH163" s="109"/>
      <c r="AI163" s="16"/>
      <c r="AJ163" s="109"/>
      <c r="AK163" s="109"/>
      <c r="AL163" s="109"/>
      <c r="AM163" s="16"/>
      <c r="AN163" s="109">
        <v>221855.0625</v>
      </c>
      <c r="AO163" s="109">
        <v>26008.9708333333</v>
      </c>
      <c r="AP163" s="109">
        <v>100652.095833333</v>
      </c>
      <c r="AQ163" t="s" s="34">
        <v>7733</v>
      </c>
      <c r="AR163" s="111">
        <v>234379</v>
      </c>
      <c r="AS163" s="111">
        <v>316151</v>
      </c>
      <c r="AT163" s="111"/>
      <c r="AU163" s="111">
        <v>193692</v>
      </c>
      <c r="AV163" s="111">
        <v>195192</v>
      </c>
      <c r="AW163" t="s" s="34">
        <v>7721</v>
      </c>
      <c r="AX163" s="16"/>
      <c r="AY163" s="112"/>
      <c r="AZ163" s="112"/>
      <c r="BA163" s="112"/>
      <c r="BB163" s="112"/>
      <c r="BC163" s="112"/>
      <c r="BD163" s="16"/>
      <c r="BE163" s="16"/>
      <c r="BF163" s="55"/>
    </row>
    <row r="164" ht="18" customHeight="1">
      <c r="A164" t="s" s="20">
        <f>"T "&amp;B164</f>
        <v>7734</v>
      </c>
      <c r="B164" s="106">
        <v>161</v>
      </c>
      <c r="C164" s="106">
        <v>1831</v>
      </c>
      <c r="D164" s="107"/>
      <c r="E164" s="98"/>
      <c r="F164" s="32"/>
      <c r="G164" s="99"/>
      <c r="H164" s="98"/>
      <c r="I164" s="32"/>
      <c r="J164" s="99"/>
      <c r="K164" s="98"/>
      <c r="L164" s="32"/>
      <c r="M164" s="99"/>
      <c r="N164" s="98"/>
      <c r="O164" s="32"/>
      <c r="P164" s="110"/>
      <c r="Q164" s="110"/>
      <c r="R164" s="110"/>
      <c r="S164" s="30"/>
      <c r="T164" s="110"/>
      <c r="U164" s="110"/>
      <c r="V164" s="110"/>
      <c r="W164" s="30"/>
      <c r="X164" s="110"/>
      <c r="Y164" s="110"/>
      <c r="Z164" s="110"/>
      <c r="AA164" s="30"/>
      <c r="AB164" s="110"/>
      <c r="AC164" s="110"/>
      <c r="AD164" s="110"/>
      <c r="AE164" s="30"/>
      <c r="AF164" s="110"/>
      <c r="AG164" s="110"/>
      <c r="AH164" s="110"/>
      <c r="AI164" s="32"/>
      <c r="AJ164" s="110"/>
      <c r="AK164" s="110"/>
      <c r="AL164" s="110"/>
      <c r="AM164" s="32"/>
      <c r="AN164" s="110">
        <v>124676.529166667</v>
      </c>
      <c r="AO164" s="110">
        <v>13076.7958333333</v>
      </c>
      <c r="AP164" s="110">
        <v>63761.7166666667</v>
      </c>
      <c r="AQ164" t="s" s="30">
        <v>7735</v>
      </c>
      <c r="AR164" s="113">
        <v>278627</v>
      </c>
      <c r="AS164" s="113">
        <v>197860</v>
      </c>
      <c r="AT164" s="113"/>
      <c r="AU164" s="113">
        <v>216617</v>
      </c>
      <c r="AV164" s="113">
        <v>106280</v>
      </c>
      <c r="AW164" t="s" s="30">
        <v>7721</v>
      </c>
      <c r="AX164" s="32"/>
      <c r="AY164" s="114"/>
      <c r="AZ164" s="114"/>
      <c r="BA164" s="114"/>
      <c r="BB164" s="114"/>
      <c r="BC164" s="114"/>
      <c r="BD164" s="32"/>
      <c r="BE164" s="32"/>
      <c r="BF164" s="39"/>
    </row>
    <row r="165" ht="18" customHeight="1">
      <c r="A165" t="s" s="20">
        <f>"T "&amp;B165</f>
        <v>7736</v>
      </c>
      <c r="B165" s="108">
        <v>162</v>
      </c>
      <c r="C165" s="108">
        <v>1832</v>
      </c>
      <c r="D165" s="105"/>
      <c r="E165" s="102"/>
      <c r="F165" s="16"/>
      <c r="G165" s="103"/>
      <c r="H165" s="102"/>
      <c r="I165" s="16"/>
      <c r="J165" s="103"/>
      <c r="K165" s="102"/>
      <c r="L165" s="16"/>
      <c r="M165" s="103"/>
      <c r="N165" s="102"/>
      <c r="O165" s="16"/>
      <c r="P165" s="109"/>
      <c r="Q165" s="109"/>
      <c r="R165" s="109"/>
      <c r="S165" s="34"/>
      <c r="T165" s="109"/>
      <c r="U165" s="109"/>
      <c r="V165" s="109"/>
      <c r="W165" s="34"/>
      <c r="X165" s="109"/>
      <c r="Y165" s="109"/>
      <c r="Z165" s="109"/>
      <c r="AA165" s="34"/>
      <c r="AB165" s="109"/>
      <c r="AC165" s="109"/>
      <c r="AD165" s="109"/>
      <c r="AE165" s="34"/>
      <c r="AF165" s="109"/>
      <c r="AG165" s="109"/>
      <c r="AH165" s="109"/>
      <c r="AI165" s="16"/>
      <c r="AJ165" s="109"/>
      <c r="AK165" s="109"/>
      <c r="AL165" s="109"/>
      <c r="AM165" s="16"/>
      <c r="AN165" s="109">
        <v>232839.808333333</v>
      </c>
      <c r="AO165" s="109">
        <v>23177.6791666667</v>
      </c>
      <c r="AP165" s="109">
        <v>106344.654166667</v>
      </c>
      <c r="AQ165" t="s" s="34">
        <v>7737</v>
      </c>
      <c r="AR165" s="111">
        <v>153830</v>
      </c>
      <c r="AS165" s="111">
        <v>182267</v>
      </c>
      <c r="AT165" s="111"/>
      <c r="AU165" s="111">
        <v>108797</v>
      </c>
      <c r="AV165" s="111">
        <v>145497</v>
      </c>
      <c r="AW165" t="s" s="34">
        <v>7721</v>
      </c>
      <c r="AX165" s="16"/>
      <c r="AY165" s="112"/>
      <c r="AZ165" s="112"/>
      <c r="BA165" s="112"/>
      <c r="BB165" s="112"/>
      <c r="BC165" s="112"/>
      <c r="BD165" s="16"/>
      <c r="BE165" s="16"/>
      <c r="BF165" s="55"/>
    </row>
    <row r="166" ht="18" customHeight="1">
      <c r="A166" t="s" s="20">
        <f>"T "&amp;B166</f>
        <v>7738</v>
      </c>
      <c r="B166" s="106">
        <v>163</v>
      </c>
      <c r="C166" s="106">
        <v>1833</v>
      </c>
      <c r="D166" s="107"/>
      <c r="E166" s="98"/>
      <c r="F166" s="32"/>
      <c r="G166" s="99"/>
      <c r="H166" s="98"/>
      <c r="I166" s="32"/>
      <c r="J166" s="99"/>
      <c r="K166" s="98"/>
      <c r="L166" s="32"/>
      <c r="M166" s="99"/>
      <c r="N166" s="98"/>
      <c r="O166" s="32"/>
      <c r="P166" s="110"/>
      <c r="Q166" s="110"/>
      <c r="R166" s="110"/>
      <c r="S166" s="30"/>
      <c r="T166" s="110"/>
      <c r="U166" s="110"/>
      <c r="V166" s="110"/>
      <c r="W166" s="30"/>
      <c r="X166" s="110"/>
      <c r="Y166" s="110"/>
      <c r="Z166" s="110"/>
      <c r="AA166" s="30"/>
      <c r="AB166" s="110"/>
      <c r="AC166" s="110"/>
      <c r="AD166" s="110"/>
      <c r="AE166" s="30"/>
      <c r="AF166" s="110"/>
      <c r="AG166" s="110"/>
      <c r="AH166" s="110"/>
      <c r="AI166" s="32"/>
      <c r="AJ166" s="110"/>
      <c r="AK166" s="110"/>
      <c r="AL166" s="110"/>
      <c r="AM166" s="32"/>
      <c r="AN166" s="110">
        <v>230748.825</v>
      </c>
      <c r="AO166" s="110">
        <v>14574.075</v>
      </c>
      <c r="AP166" s="110">
        <v>77543.941666666695</v>
      </c>
      <c r="AQ166" t="s" s="30">
        <v>7739</v>
      </c>
      <c r="AR166" s="113">
        <v>235156</v>
      </c>
      <c r="AS166" s="113">
        <v>242330</v>
      </c>
      <c r="AT166" s="113"/>
      <c r="AU166" s="113">
        <v>194950</v>
      </c>
      <c r="AV166" s="113">
        <v>154344</v>
      </c>
      <c r="AW166" t="s" s="30">
        <v>7721</v>
      </c>
      <c r="AX166" s="32"/>
      <c r="AY166" s="114"/>
      <c r="AZ166" s="114"/>
      <c r="BA166" s="114"/>
      <c r="BB166" s="114"/>
      <c r="BC166" s="114"/>
      <c r="BD166" s="32"/>
      <c r="BE166" s="32"/>
      <c r="BF166" s="39"/>
    </row>
    <row r="167" ht="18" customHeight="1">
      <c r="A167" t="s" s="20">
        <f>"T "&amp;B167</f>
        <v>7740</v>
      </c>
      <c r="B167" s="108">
        <v>164</v>
      </c>
      <c r="C167" s="108">
        <v>1834</v>
      </c>
      <c r="D167" s="105"/>
      <c r="E167" s="102"/>
      <c r="F167" s="16"/>
      <c r="G167" s="103"/>
      <c r="H167" s="102"/>
      <c r="I167" s="16"/>
      <c r="J167" s="103"/>
      <c r="K167" s="102"/>
      <c r="L167" s="16"/>
      <c r="M167" s="103"/>
      <c r="N167" s="102"/>
      <c r="O167" s="16"/>
      <c r="P167" s="109"/>
      <c r="Q167" s="109"/>
      <c r="R167" s="109"/>
      <c r="S167" s="34"/>
      <c r="T167" s="109"/>
      <c r="U167" s="109"/>
      <c r="V167" s="109"/>
      <c r="W167" s="34"/>
      <c r="X167" s="109"/>
      <c r="Y167" s="109"/>
      <c r="Z167" s="109"/>
      <c r="AA167" s="34"/>
      <c r="AB167" s="109"/>
      <c r="AC167" s="109"/>
      <c r="AD167" s="109"/>
      <c r="AE167" s="34"/>
      <c r="AF167" s="109"/>
      <c r="AG167" s="109"/>
      <c r="AH167" s="109"/>
      <c r="AI167" s="16"/>
      <c r="AJ167" s="109"/>
      <c r="AK167" s="109"/>
      <c r="AL167" s="109"/>
      <c r="AM167" s="16"/>
      <c r="AN167" s="109">
        <v>263432.341666667</v>
      </c>
      <c r="AO167" s="109">
        <v>22791.1583333333</v>
      </c>
      <c r="AP167" s="109">
        <v>121072.654166667</v>
      </c>
      <c r="AQ167" t="s" s="34">
        <v>7741</v>
      </c>
      <c r="AR167" s="111">
        <v>318234</v>
      </c>
      <c r="AS167" s="111">
        <v>286800</v>
      </c>
      <c r="AT167" s="111"/>
      <c r="AU167" s="111">
        <v>272609</v>
      </c>
      <c r="AV167" s="111">
        <v>209118</v>
      </c>
      <c r="AW167" t="s" s="34">
        <v>7721</v>
      </c>
      <c r="AX167" s="16"/>
      <c r="AY167" s="112"/>
      <c r="AZ167" s="112"/>
      <c r="BA167" s="112"/>
      <c r="BB167" s="112"/>
      <c r="BC167" s="112"/>
      <c r="BD167" s="16"/>
      <c r="BE167" s="16"/>
      <c r="BF167" s="55"/>
    </row>
    <row r="168" ht="18" customHeight="1">
      <c r="A168" t="s" s="20">
        <f>"T "&amp;B168</f>
        <v>7742</v>
      </c>
      <c r="B168" s="106">
        <v>165</v>
      </c>
      <c r="C168" s="106">
        <v>1835</v>
      </c>
      <c r="D168" s="107"/>
      <c r="E168" s="98"/>
      <c r="F168" s="32"/>
      <c r="G168" s="99"/>
      <c r="H168" s="98"/>
      <c r="I168" s="32"/>
      <c r="J168" s="99"/>
      <c r="K168" s="98"/>
      <c r="L168" s="32"/>
      <c r="M168" s="99"/>
      <c r="N168" s="98"/>
      <c r="O168" s="32"/>
      <c r="P168" s="110"/>
      <c r="Q168" s="110"/>
      <c r="R168" s="110"/>
      <c r="S168" s="30"/>
      <c r="T168" s="110"/>
      <c r="U168" s="110"/>
      <c r="V168" s="110"/>
      <c r="W168" s="30"/>
      <c r="X168" s="110"/>
      <c r="Y168" s="110"/>
      <c r="Z168" s="110"/>
      <c r="AA168" s="30"/>
      <c r="AB168" s="110"/>
      <c r="AC168" s="110"/>
      <c r="AD168" s="110"/>
      <c r="AE168" s="30"/>
      <c r="AF168" s="110"/>
      <c r="AG168" s="110"/>
      <c r="AH168" s="110"/>
      <c r="AI168" s="32"/>
      <c r="AJ168" s="110"/>
      <c r="AK168" s="110"/>
      <c r="AL168" s="110"/>
      <c r="AM168" s="32"/>
      <c r="AN168" s="110">
        <v>373595.020833333</v>
      </c>
      <c r="AO168" s="110">
        <v>14940.3041666667</v>
      </c>
      <c r="AP168" s="110">
        <v>120020.683333333</v>
      </c>
      <c r="AQ168" t="s" s="30">
        <v>7743</v>
      </c>
      <c r="AR168" s="113">
        <v>182614</v>
      </c>
      <c r="AS168" s="113">
        <v>267811</v>
      </c>
      <c r="AT168" s="113"/>
      <c r="AU168" s="113">
        <v>122630</v>
      </c>
      <c r="AV168" s="113">
        <v>205603</v>
      </c>
      <c r="AW168" t="s" s="30">
        <v>7721</v>
      </c>
      <c r="AX168" s="32"/>
      <c r="AY168" s="114"/>
      <c r="AZ168" s="114"/>
      <c r="BA168" s="114"/>
      <c r="BB168" s="114"/>
      <c r="BC168" s="114"/>
      <c r="BD168" s="32"/>
      <c r="BE168" s="32"/>
      <c r="BF168" s="39"/>
    </row>
    <row r="169" ht="28" customHeight="1">
      <c r="A169" t="s" s="20">
        <f>"T "&amp;B169</f>
        <v>7744</v>
      </c>
      <c r="B169" s="108">
        <v>166</v>
      </c>
      <c r="C169" s="108">
        <v>1836</v>
      </c>
      <c r="D169" s="105"/>
      <c r="E169" s="102"/>
      <c r="F169" s="16"/>
      <c r="G169" s="103"/>
      <c r="H169" s="102"/>
      <c r="I169" s="16"/>
      <c r="J169" s="103"/>
      <c r="K169" s="102"/>
      <c r="L169" s="16"/>
      <c r="M169" s="103"/>
      <c r="N169" s="102"/>
      <c r="O169" s="16"/>
      <c r="P169" s="109"/>
      <c r="Q169" s="109"/>
      <c r="R169" s="109"/>
      <c r="S169" s="34"/>
      <c r="T169" s="109"/>
      <c r="U169" s="109"/>
      <c r="V169" s="109"/>
      <c r="W169" s="34"/>
      <c r="X169" s="109"/>
      <c r="Y169" s="109"/>
      <c r="Z169" s="109"/>
      <c r="AA169" s="34"/>
      <c r="AB169" s="109"/>
      <c r="AC169" s="109"/>
      <c r="AD169" s="109"/>
      <c r="AE169" s="34"/>
      <c r="AF169" s="109"/>
      <c r="AG169" s="109"/>
      <c r="AH169" s="109"/>
      <c r="AI169" s="16"/>
      <c r="AJ169" s="109"/>
      <c r="AK169" s="109"/>
      <c r="AL169" s="109"/>
      <c r="AM169" s="16"/>
      <c r="AN169" s="109">
        <v>566650.108333333</v>
      </c>
      <c r="AO169" s="109">
        <v>12145.1166666667</v>
      </c>
      <c r="AP169" s="109">
        <v>177443.370833333</v>
      </c>
      <c r="AQ169" t="s" s="34">
        <v>7745</v>
      </c>
      <c r="AR169" s="111">
        <v>340554</v>
      </c>
      <c r="AS169" s="111">
        <v>493115</v>
      </c>
      <c r="AT169" s="111"/>
      <c r="AU169" s="111">
        <v>278699</v>
      </c>
      <c r="AV169" s="111">
        <v>399546</v>
      </c>
      <c r="AW169" t="s" s="34">
        <v>7746</v>
      </c>
      <c r="AX169" s="16"/>
      <c r="AY169" s="112"/>
      <c r="AZ169" s="112"/>
      <c r="BA169" s="112"/>
      <c r="BB169" s="112"/>
      <c r="BC169" s="112"/>
      <c r="BD169" s="16"/>
      <c r="BE169" s="16"/>
      <c r="BF169" s="55"/>
    </row>
    <row r="170" ht="18" customHeight="1">
      <c r="A170" t="s" s="20">
        <f>"T "&amp;B170</f>
        <v>7747</v>
      </c>
      <c r="B170" s="106">
        <v>167</v>
      </c>
      <c r="C170" s="106">
        <v>1837</v>
      </c>
      <c r="D170" s="107"/>
      <c r="E170" s="98"/>
      <c r="F170" s="32"/>
      <c r="G170" s="99"/>
      <c r="H170" s="98"/>
      <c r="I170" s="32"/>
      <c r="J170" s="99"/>
      <c r="K170" s="98"/>
      <c r="L170" s="32"/>
      <c r="M170" s="99"/>
      <c r="N170" s="98"/>
      <c r="O170" s="32"/>
      <c r="P170" s="110"/>
      <c r="Q170" s="110"/>
      <c r="R170" s="110"/>
      <c r="S170" s="30"/>
      <c r="T170" s="110"/>
      <c r="U170" s="110"/>
      <c r="V170" s="110"/>
      <c r="W170" s="30"/>
      <c r="X170" s="110"/>
      <c r="Y170" s="110"/>
      <c r="Z170" s="110"/>
      <c r="AA170" s="30"/>
      <c r="AB170" s="110"/>
      <c r="AC170" s="110"/>
      <c r="AD170" s="110"/>
      <c r="AE170" s="30"/>
      <c r="AF170" s="110"/>
      <c r="AG170" s="110"/>
      <c r="AH170" s="110"/>
      <c r="AI170" s="32"/>
      <c r="AJ170" s="110"/>
      <c r="AK170" s="110"/>
      <c r="AL170" s="110"/>
      <c r="AM170" s="32"/>
      <c r="AN170" s="110">
        <v>445820.3</v>
      </c>
      <c r="AO170" s="110">
        <v>15803.7541666667</v>
      </c>
      <c r="AP170" s="110">
        <v>186656.783333333</v>
      </c>
      <c r="AQ170" t="s" s="30">
        <v>7748</v>
      </c>
      <c r="AR170" s="113">
        <v>369623</v>
      </c>
      <c r="AS170" s="113">
        <v>345305</v>
      </c>
      <c r="AT170" s="113"/>
      <c r="AU170" s="113"/>
      <c r="AV170" s="113"/>
      <c r="AW170" t="s" s="30">
        <v>7749</v>
      </c>
      <c r="AX170" s="32"/>
      <c r="AY170" s="114"/>
      <c r="AZ170" s="114"/>
      <c r="BA170" s="114"/>
      <c r="BB170" s="114"/>
      <c r="BC170" s="114"/>
      <c r="BD170" s="32"/>
      <c r="BE170" s="32"/>
      <c r="BF170" s="39"/>
    </row>
    <row r="171" ht="18" customHeight="1">
      <c r="A171" t="s" s="20">
        <f>"T "&amp;B171</f>
        <v>7750</v>
      </c>
      <c r="B171" s="108">
        <v>168</v>
      </c>
      <c r="C171" s="108">
        <v>1838</v>
      </c>
      <c r="D171" s="105"/>
      <c r="E171" s="102"/>
      <c r="F171" s="16"/>
      <c r="G171" s="103"/>
      <c r="H171" s="102"/>
      <c r="I171" s="16"/>
      <c r="J171" s="103"/>
      <c r="K171" s="102"/>
      <c r="L171" s="16"/>
      <c r="M171" s="103"/>
      <c r="N171" s="102"/>
      <c r="O171" s="16"/>
      <c r="P171" s="109"/>
      <c r="Q171" s="109"/>
      <c r="R171" s="109"/>
      <c r="S171" s="34"/>
      <c r="T171" s="109"/>
      <c r="U171" s="109"/>
      <c r="V171" s="109"/>
      <c r="W171" s="34"/>
      <c r="X171" s="109"/>
      <c r="Y171" s="109"/>
      <c r="Z171" s="109"/>
      <c r="AA171" s="34"/>
      <c r="AB171" s="109"/>
      <c r="AC171" s="109"/>
      <c r="AD171" s="109"/>
      <c r="AE171" s="34"/>
      <c r="AF171" s="109"/>
      <c r="AG171" s="109"/>
      <c r="AH171" s="109"/>
      <c r="AI171" s="16"/>
      <c r="AJ171" s="109"/>
      <c r="AK171" s="109"/>
      <c r="AL171" s="109"/>
      <c r="AM171" s="16"/>
      <c r="AN171" s="109">
        <v>474219.429166667</v>
      </c>
      <c r="AO171" s="109">
        <v>23260.8875</v>
      </c>
      <c r="AP171" s="109">
        <v>167204.966666667</v>
      </c>
      <c r="AQ171" t="s" s="34">
        <v>7751</v>
      </c>
      <c r="AR171" s="111"/>
      <c r="AS171" s="111"/>
      <c r="AT171" s="111"/>
      <c r="AU171" s="111"/>
      <c r="AV171" s="111"/>
      <c r="AW171" s="16"/>
      <c r="AX171" s="16"/>
      <c r="AY171" s="112"/>
      <c r="AZ171" s="112"/>
      <c r="BA171" s="112"/>
      <c r="BB171" s="112"/>
      <c r="BC171" s="112"/>
      <c r="BD171" s="16"/>
      <c r="BE171" s="16"/>
      <c r="BF171" s="55"/>
    </row>
    <row r="172" ht="18" customHeight="1">
      <c r="A172" t="s" s="20">
        <f>"T "&amp;B172</f>
        <v>7752</v>
      </c>
      <c r="B172" s="106">
        <v>169</v>
      </c>
      <c r="C172" s="106">
        <v>1839</v>
      </c>
      <c r="D172" s="107"/>
      <c r="E172" s="98"/>
      <c r="F172" s="32"/>
      <c r="G172" s="99"/>
      <c r="H172" s="98"/>
      <c r="I172" s="32"/>
      <c r="J172" s="99"/>
      <c r="K172" s="98"/>
      <c r="L172" s="32"/>
      <c r="M172" s="99"/>
      <c r="N172" s="98"/>
      <c r="O172" s="32"/>
      <c r="P172" s="110"/>
      <c r="Q172" s="110"/>
      <c r="R172" s="110"/>
      <c r="S172" s="30"/>
      <c r="T172" s="110"/>
      <c r="U172" s="110"/>
      <c r="V172" s="110"/>
      <c r="W172" s="30"/>
      <c r="X172" s="110"/>
      <c r="Y172" s="110"/>
      <c r="Z172" s="110"/>
      <c r="AA172" s="30"/>
      <c r="AB172" s="110"/>
      <c r="AC172" s="110"/>
      <c r="AD172" s="110"/>
      <c r="AE172" s="30"/>
      <c r="AF172" s="110"/>
      <c r="AG172" s="110"/>
      <c r="AH172" s="110"/>
      <c r="AI172" s="32"/>
      <c r="AJ172" s="110"/>
      <c r="AK172" s="110"/>
      <c r="AL172" s="110"/>
      <c r="AM172" s="32"/>
      <c r="AN172" s="110">
        <v>589182.6125</v>
      </c>
      <c r="AO172" s="110">
        <v>31510.9666666667</v>
      </c>
      <c r="AP172" s="110">
        <v>154219.316666667</v>
      </c>
      <c r="AQ172" t="s" s="30">
        <v>7753</v>
      </c>
      <c r="AR172" s="113"/>
      <c r="AS172" s="113"/>
      <c r="AT172" s="113"/>
      <c r="AU172" s="113"/>
      <c r="AV172" s="113"/>
      <c r="AW172" s="32"/>
      <c r="AX172" s="32"/>
      <c r="AY172" s="114"/>
      <c r="AZ172" s="114"/>
      <c r="BA172" s="114"/>
      <c r="BB172" s="114"/>
      <c r="BC172" s="114"/>
      <c r="BD172" s="32"/>
      <c r="BE172" s="32"/>
      <c r="BF172" s="39"/>
    </row>
    <row r="173" ht="18" customHeight="1">
      <c r="A173" t="s" s="20">
        <f>"T "&amp;B173</f>
        <v>7754</v>
      </c>
      <c r="B173" s="108">
        <v>170</v>
      </c>
      <c r="C173" s="108">
        <v>1840</v>
      </c>
      <c r="D173" s="105"/>
      <c r="E173" s="102"/>
      <c r="F173" s="16"/>
      <c r="G173" s="103"/>
      <c r="H173" s="102"/>
      <c r="I173" s="16"/>
      <c r="J173" s="103"/>
      <c r="K173" s="102"/>
      <c r="L173" s="16"/>
      <c r="M173" s="103"/>
      <c r="N173" s="102"/>
      <c r="O173" s="16"/>
      <c r="P173" s="109"/>
      <c r="Q173" s="109"/>
      <c r="R173" s="109"/>
      <c r="S173" s="34"/>
      <c r="T173" s="109"/>
      <c r="U173" s="109"/>
      <c r="V173" s="109"/>
      <c r="W173" s="34"/>
      <c r="X173" s="109"/>
      <c r="Y173" s="109"/>
      <c r="Z173" s="109"/>
      <c r="AA173" s="34"/>
      <c r="AB173" s="109"/>
      <c r="AC173" s="109"/>
      <c r="AD173" s="109"/>
      <c r="AE173" s="34"/>
      <c r="AF173" s="109"/>
      <c r="AG173" s="109"/>
      <c r="AH173" s="109"/>
      <c r="AI173" s="16"/>
      <c r="AJ173" s="109"/>
      <c r="AK173" s="109"/>
      <c r="AL173" s="109"/>
      <c r="AM173" s="16"/>
      <c r="AN173" s="109">
        <v>650920.85</v>
      </c>
      <c r="AO173" s="109">
        <v>48761.2916666667</v>
      </c>
      <c r="AP173" s="109">
        <v>143728.279166667</v>
      </c>
      <c r="AQ173" t="s" s="34">
        <v>7755</v>
      </c>
      <c r="AR173" s="111"/>
      <c r="AS173" s="111"/>
      <c r="AT173" s="111"/>
      <c r="AU173" s="111"/>
      <c r="AV173" s="111"/>
      <c r="AW173" s="16"/>
      <c r="AX173" s="16"/>
      <c r="AY173" s="112"/>
      <c r="AZ173" s="112"/>
      <c r="BA173" s="112"/>
      <c r="BB173" s="112"/>
      <c r="BC173" s="112"/>
      <c r="BD173" s="16"/>
      <c r="BE173" s="16"/>
      <c r="BF173" s="55"/>
    </row>
    <row r="174" ht="18" customHeight="1">
      <c r="A174" t="s" s="20">
        <f>"T "&amp;B174</f>
        <v>7756</v>
      </c>
      <c r="B174" s="106">
        <v>171</v>
      </c>
      <c r="C174" s="106">
        <v>1841</v>
      </c>
      <c r="D174" s="107"/>
      <c r="E174" s="98"/>
      <c r="F174" s="32"/>
      <c r="G174" s="99"/>
      <c r="H174" s="98"/>
      <c r="I174" s="32"/>
      <c r="J174" s="99"/>
      <c r="K174" s="98"/>
      <c r="L174" s="32"/>
      <c r="M174" s="99"/>
      <c r="N174" s="98"/>
      <c r="O174" s="32"/>
      <c r="P174" s="110"/>
      <c r="Q174" s="110"/>
      <c r="R174" s="110"/>
      <c r="S174" s="30"/>
      <c r="T174" s="110"/>
      <c r="U174" s="110"/>
      <c r="V174" s="110"/>
      <c r="W174" s="30"/>
      <c r="X174" s="110"/>
      <c r="Y174" s="110"/>
      <c r="Z174" s="110"/>
      <c r="AA174" s="30"/>
      <c r="AB174" s="110"/>
      <c r="AC174" s="110"/>
      <c r="AD174" s="110"/>
      <c r="AE174" s="30"/>
      <c r="AF174" s="110"/>
      <c r="AG174" s="110"/>
      <c r="AH174" s="110"/>
      <c r="AI174" s="32"/>
      <c r="AJ174" s="110"/>
      <c r="AK174" s="110"/>
      <c r="AL174" s="110"/>
      <c r="AM174" s="32"/>
      <c r="AN174" s="110">
        <v>910242.05</v>
      </c>
      <c r="AO174" s="110">
        <v>46579.7833333333</v>
      </c>
      <c r="AP174" s="110">
        <v>134832.979166667</v>
      </c>
      <c r="AQ174" t="s" s="30">
        <v>7757</v>
      </c>
      <c r="AR174" s="113"/>
      <c r="AS174" s="113"/>
      <c r="AT174" s="113"/>
      <c r="AU174" s="113"/>
      <c r="AV174" s="113"/>
      <c r="AW174" s="32"/>
      <c r="AX174" s="32"/>
      <c r="AY174" s="114"/>
      <c r="AZ174" s="114"/>
      <c r="BA174" s="114"/>
      <c r="BB174" s="114"/>
      <c r="BC174" s="114"/>
      <c r="BD174" s="32"/>
      <c r="BE174" s="32"/>
      <c r="BF174" s="39"/>
    </row>
    <row r="175" ht="18" customHeight="1">
      <c r="A175" t="s" s="20">
        <f>"T "&amp;B175</f>
        <v>7758</v>
      </c>
      <c r="B175" s="108">
        <v>172</v>
      </c>
      <c r="C175" s="108">
        <v>1842</v>
      </c>
      <c r="D175" s="105"/>
      <c r="E175" s="102"/>
      <c r="F175" s="16"/>
      <c r="G175" s="103"/>
      <c r="H175" s="102"/>
      <c r="I175" s="16"/>
      <c r="J175" s="103"/>
      <c r="K175" s="102"/>
      <c r="L175" s="16"/>
      <c r="M175" s="103"/>
      <c r="N175" s="102"/>
      <c r="O175" s="16"/>
      <c r="P175" s="109"/>
      <c r="Q175" s="109"/>
      <c r="R175" s="109"/>
      <c r="S175" s="34"/>
      <c r="T175" s="109"/>
      <c r="U175" s="109"/>
      <c r="V175" s="109"/>
      <c r="W175" s="34"/>
      <c r="X175" s="109"/>
      <c r="Y175" s="109"/>
      <c r="Z175" s="109"/>
      <c r="AA175" s="34"/>
      <c r="AB175" s="109"/>
      <c r="AC175" s="109"/>
      <c r="AD175" s="109"/>
      <c r="AE175" s="34"/>
      <c r="AF175" s="109"/>
      <c r="AG175" s="109"/>
      <c r="AH175" s="109"/>
      <c r="AI175" s="16"/>
      <c r="AJ175" s="109"/>
      <c r="AK175" s="109"/>
      <c r="AL175" s="109"/>
      <c r="AM175" s="16"/>
      <c r="AN175" s="109">
        <v>864502.395833333</v>
      </c>
      <c r="AO175" s="109">
        <v>37749.65</v>
      </c>
      <c r="AP175" s="109">
        <v>92546.075</v>
      </c>
      <c r="AQ175" t="s" s="34">
        <v>7759</v>
      </c>
      <c r="AR175" s="111"/>
      <c r="AS175" s="111"/>
      <c r="AT175" s="111"/>
      <c r="AU175" s="111">
        <v>414103</v>
      </c>
      <c r="AV175" s="111">
        <v>864502</v>
      </c>
      <c r="AW175" t="s" s="34">
        <v>7760</v>
      </c>
      <c r="AX175" t="s" s="34">
        <v>7761</v>
      </c>
      <c r="AY175" s="112"/>
      <c r="AZ175" s="112"/>
      <c r="BA175" s="112"/>
      <c r="BB175" s="112"/>
      <c r="BC175" s="112"/>
      <c r="BD175" s="16"/>
      <c r="BE175" s="16"/>
      <c r="BF175" s="55"/>
    </row>
    <row r="176" ht="18" customHeight="1">
      <c r="A176" t="s" s="20">
        <f>"T "&amp;B176</f>
        <v>7762</v>
      </c>
      <c r="B176" s="106">
        <v>173</v>
      </c>
      <c r="C176" s="106">
        <v>1843</v>
      </c>
      <c r="D176" s="107"/>
      <c r="E176" s="98"/>
      <c r="F176" s="32"/>
      <c r="G176" s="99"/>
      <c r="H176" s="98"/>
      <c r="I176" s="32"/>
      <c r="J176" s="99"/>
      <c r="K176" s="98"/>
      <c r="L176" s="32"/>
      <c r="M176" s="99"/>
      <c r="N176" s="98"/>
      <c r="O176" s="32"/>
      <c r="P176" s="110"/>
      <c r="Q176" s="110"/>
      <c r="R176" s="110"/>
      <c r="S176" s="30"/>
      <c r="T176" s="110"/>
      <c r="U176" s="110"/>
      <c r="V176" s="110"/>
      <c r="W176" s="30"/>
      <c r="X176" s="110"/>
      <c r="Y176" s="110"/>
      <c r="Z176" s="110"/>
      <c r="AA176" s="30"/>
      <c r="AB176" s="110"/>
      <c r="AC176" s="110"/>
      <c r="AD176" s="110"/>
      <c r="AE176" s="30"/>
      <c r="AF176" s="110"/>
      <c r="AG176" s="110"/>
      <c r="AH176" s="110"/>
      <c r="AI176" s="32"/>
      <c r="AJ176" s="110"/>
      <c r="AK176" s="110"/>
      <c r="AL176" s="110"/>
      <c r="AM176" s="32"/>
      <c r="AN176" s="110">
        <v>730757.0875</v>
      </c>
      <c r="AO176" s="110">
        <v>34849.7791666667</v>
      </c>
      <c r="AP176" s="110">
        <v>132439.329166667</v>
      </c>
      <c r="AQ176" t="s" s="30">
        <v>7763</v>
      </c>
      <c r="AR176" s="113"/>
      <c r="AS176" s="113"/>
      <c r="AT176" s="113"/>
      <c r="AU176" s="113"/>
      <c r="AV176" s="113"/>
      <c r="AW176" s="32"/>
      <c r="AX176" s="32"/>
      <c r="AY176" s="114"/>
      <c r="AZ176" s="114"/>
      <c r="BA176" s="114"/>
      <c r="BB176" s="114"/>
      <c r="BC176" s="114"/>
      <c r="BD176" s="32"/>
      <c r="BE176" s="32"/>
      <c r="BF176" s="39"/>
    </row>
    <row r="177" ht="18" customHeight="1">
      <c r="A177" t="s" s="20">
        <f>"T "&amp;B177</f>
        <v>7764</v>
      </c>
      <c r="B177" s="108">
        <v>174</v>
      </c>
      <c r="C177" s="108">
        <v>1844</v>
      </c>
      <c r="D177" s="105"/>
      <c r="E177" s="102"/>
      <c r="F177" s="16"/>
      <c r="G177" s="103"/>
      <c r="H177" s="102"/>
      <c r="I177" s="16"/>
      <c r="J177" s="103"/>
      <c r="K177" s="102"/>
      <c r="L177" s="16"/>
      <c r="M177" s="103"/>
      <c r="N177" s="102"/>
      <c r="O177" s="16"/>
      <c r="P177" s="109"/>
      <c r="Q177" s="109"/>
      <c r="R177" s="109"/>
      <c r="S177" s="34"/>
      <c r="T177" s="109"/>
      <c r="U177" s="109"/>
      <c r="V177" s="109"/>
      <c r="W177" s="34"/>
      <c r="X177" s="109"/>
      <c r="Y177" s="109"/>
      <c r="Z177" s="109"/>
      <c r="AA177" s="34"/>
      <c r="AB177" s="109"/>
      <c r="AC177" s="109"/>
      <c r="AD177" s="109"/>
      <c r="AE177" s="34"/>
      <c r="AF177" s="109"/>
      <c r="AG177" s="109"/>
      <c r="AH177" s="109"/>
      <c r="AI177" s="16"/>
      <c r="AJ177" s="109"/>
      <c r="AK177" s="109"/>
      <c r="AL177" s="109"/>
      <c r="AM177" s="16"/>
      <c r="AN177" s="109">
        <v>883141.591666667</v>
      </c>
      <c r="AO177" s="109">
        <v>47823.4416666667</v>
      </c>
      <c r="AP177" s="109">
        <v>138743.670833333</v>
      </c>
      <c r="AQ177" t="s" s="34">
        <v>7765</v>
      </c>
      <c r="AR177" s="111"/>
      <c r="AS177" s="111"/>
      <c r="AT177" s="111"/>
      <c r="AU177" s="111"/>
      <c r="AV177" s="111"/>
      <c r="AW177" s="16"/>
      <c r="AX177" s="16"/>
      <c r="AY177" s="112"/>
      <c r="AZ177" s="112"/>
      <c r="BA177" s="112"/>
      <c r="BB177" s="112"/>
      <c r="BC177" s="112"/>
      <c r="BD177" s="16"/>
      <c r="BE177" s="16"/>
      <c r="BF177" s="55"/>
    </row>
    <row r="178" ht="18" customHeight="1">
      <c r="A178" t="s" s="20">
        <f>"T "&amp;B178</f>
        <v>7766</v>
      </c>
      <c r="B178" s="106">
        <v>175</v>
      </c>
      <c r="C178" s="106">
        <v>1845</v>
      </c>
      <c r="D178" s="107"/>
      <c r="E178" s="98"/>
      <c r="F178" s="32"/>
      <c r="G178" s="99"/>
      <c r="H178" s="98"/>
      <c r="I178" s="32"/>
      <c r="J178" s="99"/>
      <c r="K178" s="98"/>
      <c r="L178" s="32"/>
      <c r="M178" s="99"/>
      <c r="N178" s="98"/>
      <c r="O178" s="32"/>
      <c r="P178" s="110"/>
      <c r="Q178" s="110"/>
      <c r="R178" s="110"/>
      <c r="S178" s="30"/>
      <c r="T178" s="110"/>
      <c r="U178" s="110"/>
      <c r="V178" s="110"/>
      <c r="W178" s="30"/>
      <c r="X178" s="110"/>
      <c r="Y178" s="110"/>
      <c r="Z178" s="110"/>
      <c r="AA178" s="30"/>
      <c r="AB178" s="110"/>
      <c r="AC178" s="110"/>
      <c r="AD178" s="110"/>
      <c r="AE178" s="30"/>
      <c r="AF178" s="110"/>
      <c r="AG178" s="110"/>
      <c r="AH178" s="110"/>
      <c r="AI178" s="32"/>
      <c r="AJ178" s="110"/>
      <c r="AK178" s="110"/>
      <c r="AL178" s="110"/>
      <c r="AM178" s="32"/>
      <c r="AN178" s="110">
        <v>774242.279166667</v>
      </c>
      <c r="AO178" s="110">
        <v>45973.25</v>
      </c>
      <c r="AP178" s="110">
        <v>189453.658333333</v>
      </c>
      <c r="AQ178" t="s" s="30">
        <v>7767</v>
      </c>
      <c r="AR178" s="113">
        <v>273074</v>
      </c>
      <c r="AS178" s="113">
        <v>281850</v>
      </c>
      <c r="AT178" s="113"/>
      <c r="AU178" s="113">
        <v>194129</v>
      </c>
      <c r="AV178" s="113">
        <v>239336.5</v>
      </c>
      <c r="AW178" t="s" s="30">
        <v>7768</v>
      </c>
      <c r="AX178" s="32"/>
      <c r="AY178" s="114"/>
      <c r="AZ178" s="114"/>
      <c r="BA178" s="114"/>
      <c r="BB178" s="114"/>
      <c r="BC178" s="114"/>
      <c r="BD178" s="32"/>
      <c r="BE178" s="32"/>
      <c r="BF178" s="39"/>
    </row>
    <row r="179" ht="18" customHeight="1">
      <c r="A179" t="s" s="20">
        <f>"T "&amp;B179</f>
        <v>7769</v>
      </c>
      <c r="B179" s="108">
        <v>176</v>
      </c>
      <c r="C179" s="108">
        <v>1846</v>
      </c>
      <c r="D179" s="105"/>
      <c r="E179" s="102"/>
      <c r="F179" s="16"/>
      <c r="G179" s="103"/>
      <c r="H179" s="102"/>
      <c r="I179" s="16"/>
      <c r="J179" s="103"/>
      <c r="K179" s="102"/>
      <c r="L179" s="16"/>
      <c r="M179" s="103"/>
      <c r="N179" s="102"/>
      <c r="O179" s="16"/>
      <c r="P179" s="109"/>
      <c r="Q179" s="109"/>
      <c r="R179" s="109"/>
      <c r="S179" s="34"/>
      <c r="T179" s="109"/>
      <c r="U179" s="109"/>
      <c r="V179" s="109"/>
      <c r="W179" s="34"/>
      <c r="X179" s="109"/>
      <c r="Y179" s="109"/>
      <c r="Z179" s="109"/>
      <c r="AA179" s="34"/>
      <c r="AB179" s="109"/>
      <c r="AC179" s="109"/>
      <c r="AD179" s="109"/>
      <c r="AE179" s="34"/>
      <c r="AF179" s="109"/>
      <c r="AG179" s="109"/>
      <c r="AH179" s="109"/>
      <c r="AI179" s="16"/>
      <c r="AJ179" s="109"/>
      <c r="AK179" s="109"/>
      <c r="AL179" s="109"/>
      <c r="AM179" s="16"/>
      <c r="AN179" s="109">
        <v>857453.6875</v>
      </c>
      <c r="AO179" s="109">
        <v>48282.4875</v>
      </c>
      <c r="AP179" s="109">
        <v>203071.704166667</v>
      </c>
      <c r="AQ179" t="s" s="34">
        <v>7770</v>
      </c>
      <c r="AR179" s="111">
        <v>213725.75</v>
      </c>
      <c r="AS179" s="111"/>
      <c r="AT179" s="111"/>
      <c r="AU179" s="111"/>
      <c r="AV179" s="111"/>
      <c r="AW179" t="s" s="34">
        <v>7771</v>
      </c>
      <c r="AX179" s="16"/>
      <c r="AY179" s="112"/>
      <c r="AZ179" s="112"/>
      <c r="BA179" s="112"/>
      <c r="BB179" s="112"/>
      <c r="BC179" s="112"/>
      <c r="BD179" s="16"/>
      <c r="BE179" s="16"/>
      <c r="BF179" s="55"/>
    </row>
    <row r="180" ht="28" customHeight="1">
      <c r="A180" t="s" s="20">
        <f>"T "&amp;B180</f>
        <v>7772</v>
      </c>
      <c r="B180" s="106">
        <v>177</v>
      </c>
      <c r="C180" s="106">
        <v>1847</v>
      </c>
      <c r="D180" s="107"/>
      <c r="E180" s="98"/>
      <c r="F180" s="32"/>
      <c r="G180" s="99"/>
      <c r="H180" s="98"/>
      <c r="I180" s="32"/>
      <c r="J180" s="99"/>
      <c r="K180" s="98"/>
      <c r="L180" s="32"/>
      <c r="M180" s="99"/>
      <c r="N180" s="98"/>
      <c r="O180" s="32"/>
      <c r="P180" s="110"/>
      <c r="Q180" s="110"/>
      <c r="R180" s="110"/>
      <c r="S180" s="30"/>
      <c r="T180" s="110"/>
      <c r="U180" s="110"/>
      <c r="V180" s="110"/>
      <c r="W180" s="30"/>
      <c r="X180" s="110"/>
      <c r="Y180" s="110"/>
      <c r="Z180" s="110"/>
      <c r="AA180" s="30"/>
      <c r="AB180" s="110"/>
      <c r="AC180" s="110"/>
      <c r="AD180" s="110"/>
      <c r="AE180" s="30"/>
      <c r="AF180" s="110"/>
      <c r="AG180" s="110"/>
      <c r="AH180" s="110"/>
      <c r="AI180" s="32"/>
      <c r="AJ180" s="110"/>
      <c r="AK180" s="110"/>
      <c r="AL180" s="110"/>
      <c r="AM180" s="32"/>
      <c r="AN180" s="110">
        <v>1208494.07083333</v>
      </c>
      <c r="AO180" s="110">
        <v>44309.6666666667</v>
      </c>
      <c r="AP180" s="110">
        <v>242160.133333333</v>
      </c>
      <c r="AQ180" t="s" s="30">
        <v>7773</v>
      </c>
      <c r="AR180" s="113">
        <v>281458.5</v>
      </c>
      <c r="AS180" s="113">
        <v>309792</v>
      </c>
      <c r="AT180" s="113"/>
      <c r="AU180" s="113">
        <v>212040</v>
      </c>
      <c r="AV180" s="113">
        <v>269363.75</v>
      </c>
      <c r="AW180" t="s" s="30">
        <v>7774</v>
      </c>
      <c r="AX180" s="32"/>
      <c r="AY180" s="114"/>
      <c r="AZ180" s="114"/>
      <c r="BA180" s="114"/>
      <c r="BB180" s="114"/>
      <c r="BC180" s="114"/>
      <c r="BD180" s="32"/>
      <c r="BE180" s="32"/>
      <c r="BF180" s="39"/>
    </row>
    <row r="181" ht="18" customHeight="1">
      <c r="A181" t="s" s="20">
        <f>"T "&amp;B181</f>
        <v>7775</v>
      </c>
      <c r="B181" s="108">
        <v>178</v>
      </c>
      <c r="C181" s="108">
        <v>1848</v>
      </c>
      <c r="D181" s="105"/>
      <c r="E181" s="102"/>
      <c r="F181" s="16"/>
      <c r="G181" s="103"/>
      <c r="H181" s="102"/>
      <c r="I181" s="16"/>
      <c r="J181" s="103"/>
      <c r="K181" s="102"/>
      <c r="L181" s="16"/>
      <c r="M181" s="103"/>
      <c r="N181" s="102"/>
      <c r="O181" s="16"/>
      <c r="P181" s="109"/>
      <c r="Q181" s="109"/>
      <c r="R181" s="109"/>
      <c r="S181" s="34"/>
      <c r="T181" s="109"/>
      <c r="U181" s="109"/>
      <c r="V181" s="109"/>
      <c r="W181" s="34"/>
      <c r="X181" s="109"/>
      <c r="Y181" s="109"/>
      <c r="Z181" s="109"/>
      <c r="AA181" s="34"/>
      <c r="AB181" s="109"/>
      <c r="AC181" s="109"/>
      <c r="AD181" s="109"/>
      <c r="AE181" s="34"/>
      <c r="AF181" s="109"/>
      <c r="AG181" s="109"/>
      <c r="AH181" s="109"/>
      <c r="AI181" s="16"/>
      <c r="AJ181" s="109"/>
      <c r="AK181" s="109"/>
      <c r="AL181" s="109"/>
      <c r="AM181" s="16"/>
      <c r="AN181" s="109">
        <v>1093055.07083333</v>
      </c>
      <c r="AO181" s="109">
        <v>50206.9375</v>
      </c>
      <c r="AP181" s="109">
        <v>218349.579166667</v>
      </c>
      <c r="AQ181" t="s" s="34">
        <v>7776</v>
      </c>
      <c r="AR181" s="111">
        <v>166612</v>
      </c>
      <c r="AS181" s="111">
        <v>353782.5</v>
      </c>
      <c r="AT181" s="111"/>
      <c r="AU181" s="111">
        <v>110851</v>
      </c>
      <c r="AV181" s="111">
        <v>292083.25</v>
      </c>
      <c r="AW181" t="s" s="34">
        <v>7777</v>
      </c>
      <c r="AX181" s="16"/>
      <c r="AY181" s="112"/>
      <c r="AZ181" s="112"/>
      <c r="BA181" s="112"/>
      <c r="BB181" s="112"/>
      <c r="BC181" s="112"/>
      <c r="BD181" s="16"/>
      <c r="BE181" s="16"/>
      <c r="BF181" s="55"/>
    </row>
    <row r="182" ht="18" customHeight="1">
      <c r="A182" t="s" s="20">
        <f>"T "&amp;B182</f>
        <v>7778</v>
      </c>
      <c r="B182" s="106">
        <v>179</v>
      </c>
      <c r="C182" s="106">
        <v>1849</v>
      </c>
      <c r="D182" s="107"/>
      <c r="E182" s="98"/>
      <c r="F182" s="32"/>
      <c r="G182" s="99"/>
      <c r="H182" s="98"/>
      <c r="I182" s="32"/>
      <c r="J182" s="99"/>
      <c r="K182" s="98"/>
      <c r="L182" s="32"/>
      <c r="M182" s="99"/>
      <c r="N182" s="98"/>
      <c r="O182" s="32"/>
      <c r="P182" s="110"/>
      <c r="Q182" s="110"/>
      <c r="R182" s="110"/>
      <c r="S182" s="30"/>
      <c r="T182" s="110"/>
      <c r="U182" s="110"/>
      <c r="V182" s="110"/>
      <c r="W182" s="30"/>
      <c r="X182" s="110"/>
      <c r="Y182" s="110"/>
      <c r="Z182" s="110"/>
      <c r="AA182" s="30"/>
      <c r="AB182" s="110"/>
      <c r="AC182" s="110"/>
      <c r="AD182" s="110"/>
      <c r="AE182" s="30"/>
      <c r="AF182" s="110"/>
      <c r="AG182" s="110"/>
      <c r="AH182" s="110"/>
      <c r="AI182" s="32"/>
      <c r="AJ182" s="110"/>
      <c r="AK182" s="110"/>
      <c r="AL182" s="110"/>
      <c r="AM182" s="32"/>
      <c r="AN182" s="110">
        <v>1126970.42916667</v>
      </c>
      <c r="AO182" s="110">
        <v>43121.9208333333</v>
      </c>
      <c r="AP182" s="110">
        <v>171238.15</v>
      </c>
      <c r="AQ182" t="s" s="30">
        <v>7779</v>
      </c>
      <c r="AR182" s="113">
        <v>237861</v>
      </c>
      <c r="AS182" s="113">
        <v>301888</v>
      </c>
      <c r="AT182" s="113"/>
      <c r="AU182" s="113"/>
      <c r="AV182" s="113"/>
      <c r="AW182" t="s" s="30">
        <v>7780</v>
      </c>
      <c r="AX182" s="32"/>
      <c r="AY182" s="114"/>
      <c r="AZ182" s="114"/>
      <c r="BA182" s="114"/>
      <c r="BB182" s="114"/>
      <c r="BC182" s="114"/>
      <c r="BD182" s="32"/>
      <c r="BE182" s="32"/>
      <c r="BF182" s="39"/>
    </row>
    <row r="183" ht="28" customHeight="1">
      <c r="A183" t="s" s="20">
        <f>"T "&amp;B183</f>
        <v>7781</v>
      </c>
      <c r="B183" s="108">
        <v>180</v>
      </c>
      <c r="C183" s="108">
        <v>1850</v>
      </c>
      <c r="D183" s="105"/>
      <c r="E183" s="102"/>
      <c r="F183" s="16"/>
      <c r="G183" s="103"/>
      <c r="H183" s="102"/>
      <c r="I183" s="16"/>
      <c r="J183" s="103"/>
      <c r="K183" s="102"/>
      <c r="L183" s="16"/>
      <c r="M183" s="103"/>
      <c r="N183" s="102"/>
      <c r="O183" s="16"/>
      <c r="P183" s="109"/>
      <c r="Q183" s="109"/>
      <c r="R183" s="109"/>
      <c r="S183" s="34"/>
      <c r="T183" s="109"/>
      <c r="U183" s="109"/>
      <c r="V183" s="109"/>
      <c r="W183" s="34"/>
      <c r="X183" s="109"/>
      <c r="Y183" s="109"/>
      <c r="Z183" s="109"/>
      <c r="AA183" s="34"/>
      <c r="AB183" s="109"/>
      <c r="AC183" s="109"/>
      <c r="AD183" s="109"/>
      <c r="AE183" s="34"/>
      <c r="AF183" s="109"/>
      <c r="AG183" s="109"/>
      <c r="AH183" s="109"/>
      <c r="AI183" s="16"/>
      <c r="AJ183" s="109"/>
      <c r="AK183" s="109"/>
      <c r="AL183" s="109"/>
      <c r="AM183" s="16"/>
      <c r="AN183" s="109">
        <v>1243225.75416667</v>
      </c>
      <c r="AO183" s="109">
        <v>55274.6541666667</v>
      </c>
      <c r="AP183" s="109">
        <v>172216.716666667</v>
      </c>
      <c r="AQ183" t="s" s="34">
        <v>7782</v>
      </c>
      <c r="AR183" s="111">
        <v>196554</v>
      </c>
      <c r="AS183" s="111">
        <v>261015</v>
      </c>
      <c r="AT183" s="111"/>
      <c r="AU183" s="111">
        <v>141379</v>
      </c>
      <c r="AV183" s="111">
        <v>211145</v>
      </c>
      <c r="AW183" t="s" s="34">
        <v>7783</v>
      </c>
      <c r="AX183" t="s" s="34">
        <v>7784</v>
      </c>
      <c r="AY183" s="112"/>
      <c r="AZ183" s="112"/>
      <c r="BA183" s="112"/>
      <c r="BB183" s="112"/>
      <c r="BC183" s="112"/>
      <c r="BD183" s="16"/>
      <c r="BE183" s="16"/>
      <c r="BF183" s="55"/>
    </row>
    <row r="184" ht="28" customHeight="1">
      <c r="A184" t="s" s="20">
        <f>"T "&amp;B184</f>
        <v>7785</v>
      </c>
      <c r="B184" s="106">
        <v>181</v>
      </c>
      <c r="C184" s="106">
        <v>1851</v>
      </c>
      <c r="D184" s="107"/>
      <c r="E184" s="98"/>
      <c r="F184" s="32"/>
      <c r="G184" s="99"/>
      <c r="H184" s="98"/>
      <c r="I184" s="32"/>
      <c r="J184" s="99"/>
      <c r="K184" s="98"/>
      <c r="L184" s="32"/>
      <c r="M184" s="99"/>
      <c r="N184" s="98"/>
      <c r="O184" s="32"/>
      <c r="P184" s="110"/>
      <c r="Q184" s="110"/>
      <c r="R184" s="110"/>
      <c r="S184" s="30"/>
      <c r="T184" s="110"/>
      <c r="U184" s="110"/>
      <c r="V184" s="110"/>
      <c r="W184" s="30"/>
      <c r="X184" s="110"/>
      <c r="Y184" s="110"/>
      <c r="Z184" s="110"/>
      <c r="AA184" s="30"/>
      <c r="AB184" s="110"/>
      <c r="AC184" s="110"/>
      <c r="AD184" s="110"/>
      <c r="AE184" s="30"/>
      <c r="AF184" s="110"/>
      <c r="AG184" s="110"/>
      <c r="AH184" s="110"/>
      <c r="AI184" s="32"/>
      <c r="AJ184" s="110"/>
      <c r="AK184" s="110"/>
      <c r="AL184" s="110"/>
      <c r="AM184" s="32"/>
      <c r="AN184" s="110">
        <v>1518056.07916667</v>
      </c>
      <c r="AO184" s="110">
        <v>52044.8208333333</v>
      </c>
      <c r="AP184" s="110">
        <v>157446.195833333</v>
      </c>
      <c r="AQ184" t="s" s="30">
        <v>7786</v>
      </c>
      <c r="AR184" s="113">
        <v>289819</v>
      </c>
      <c r="AS184" s="113">
        <v>411443</v>
      </c>
      <c r="AT184" s="113"/>
      <c r="AU184" s="113">
        <v>209541</v>
      </c>
      <c r="AV184" s="113">
        <v>96071</v>
      </c>
      <c r="AW184" t="s" s="30">
        <v>7787</v>
      </c>
      <c r="AX184" s="32"/>
      <c r="AY184" s="114"/>
      <c r="AZ184" s="114"/>
      <c r="BA184" s="114"/>
      <c r="BB184" s="114"/>
      <c r="BC184" s="114"/>
      <c r="BD184" s="32"/>
      <c r="BE184" s="32"/>
      <c r="BF184" s="39"/>
    </row>
    <row r="185" ht="18" customHeight="1">
      <c r="A185" t="s" s="20">
        <f>"T "&amp;B185</f>
        <v>7788</v>
      </c>
      <c r="B185" s="108">
        <v>182</v>
      </c>
      <c r="C185" s="108">
        <v>1852</v>
      </c>
      <c r="D185" s="105"/>
      <c r="E185" s="102"/>
      <c r="F185" s="16"/>
      <c r="G185" s="103"/>
      <c r="H185" s="102"/>
      <c r="I185" s="16"/>
      <c r="J185" s="103"/>
      <c r="K185" s="102"/>
      <c r="L185" s="16"/>
      <c r="M185" s="103"/>
      <c r="N185" s="102"/>
      <c r="O185" s="16"/>
      <c r="P185" s="109"/>
      <c r="Q185" s="109"/>
      <c r="R185" s="109"/>
      <c r="S185" s="34"/>
      <c r="T185" s="109"/>
      <c r="U185" s="109"/>
      <c r="V185" s="109"/>
      <c r="W185" s="34"/>
      <c r="X185" s="109"/>
      <c r="Y185" s="109"/>
      <c r="Z185" s="109"/>
      <c r="AA185" s="34"/>
      <c r="AB185" s="109"/>
      <c r="AC185" s="109"/>
      <c r="AD185" s="109"/>
      <c r="AE185" s="34"/>
      <c r="AF185" s="109"/>
      <c r="AG185" s="109"/>
      <c r="AH185" s="109"/>
      <c r="AI185" s="16"/>
      <c r="AJ185" s="109"/>
      <c r="AK185" s="109"/>
      <c r="AL185" s="109"/>
      <c r="AM185" s="16"/>
      <c r="AN185" s="109">
        <v>886657.5375</v>
      </c>
      <c r="AO185" s="109">
        <v>70750.6583333333</v>
      </c>
      <c r="AP185" s="109">
        <v>188325.575</v>
      </c>
      <c r="AQ185" t="s" s="34">
        <v>7789</v>
      </c>
      <c r="AR185" s="111">
        <v>262112</v>
      </c>
      <c r="AS185" s="111">
        <v>391223</v>
      </c>
      <c r="AT185" s="111"/>
      <c r="AU185" s="111">
        <v>109695</v>
      </c>
      <c r="AV185" s="111">
        <v>340908</v>
      </c>
      <c r="AW185" t="s" s="34">
        <v>7790</v>
      </c>
      <c r="AX185" s="16"/>
      <c r="AY185" s="112"/>
      <c r="AZ185" s="112"/>
      <c r="BA185" s="112"/>
      <c r="BB185" s="112"/>
      <c r="BC185" s="112"/>
      <c r="BD185" s="16"/>
      <c r="BE185" s="16"/>
      <c r="BF185" s="55"/>
    </row>
    <row r="186" ht="18" customHeight="1">
      <c r="A186" t="s" s="20">
        <f>"T "&amp;B186</f>
        <v>7791</v>
      </c>
      <c r="B186" s="106">
        <v>183</v>
      </c>
      <c r="C186" s="106">
        <v>1853</v>
      </c>
      <c r="D186" s="107"/>
      <c r="E186" s="98"/>
      <c r="F186" s="32"/>
      <c r="G186" s="99"/>
      <c r="H186" s="98"/>
      <c r="I186" s="32"/>
      <c r="J186" s="99"/>
      <c r="K186" s="98"/>
      <c r="L186" s="32"/>
      <c r="M186" s="99"/>
      <c r="N186" s="98"/>
      <c r="O186" s="32"/>
      <c r="P186" s="110"/>
      <c r="Q186" s="110"/>
      <c r="R186" s="110"/>
      <c r="S186" s="30"/>
      <c r="T186" s="110"/>
      <c r="U186" s="110"/>
      <c r="V186" s="110"/>
      <c r="W186" s="30"/>
      <c r="X186" s="110"/>
      <c r="Y186" s="110"/>
      <c r="Z186" s="110"/>
      <c r="AA186" s="30"/>
      <c r="AB186" s="110"/>
      <c r="AC186" s="110"/>
      <c r="AD186" s="110"/>
      <c r="AE186" s="30"/>
      <c r="AF186" s="110"/>
      <c r="AG186" s="110"/>
      <c r="AH186" s="110"/>
      <c r="AI186" s="32"/>
      <c r="AJ186" s="110"/>
      <c r="AK186" s="110"/>
      <c r="AL186" s="110"/>
      <c r="AM186" s="32"/>
      <c r="AN186" s="110">
        <v>357340.454166667</v>
      </c>
      <c r="AO186" s="110">
        <v>51659.1416666667</v>
      </c>
      <c r="AP186" s="110">
        <v>115488.529166667</v>
      </c>
      <c r="AQ186" t="s" s="30">
        <v>7792</v>
      </c>
      <c r="AR186" s="113">
        <v>198186</v>
      </c>
      <c r="AS186" s="113">
        <v>345377</v>
      </c>
      <c r="AT186" s="113"/>
      <c r="AU186" s="113">
        <v>120762</v>
      </c>
      <c r="AV186" s="113">
        <v>276520</v>
      </c>
      <c r="AW186" t="s" s="30">
        <v>7790</v>
      </c>
      <c r="AX186" s="32"/>
      <c r="AY186" s="114"/>
      <c r="AZ186" s="114"/>
      <c r="BA186" s="114"/>
      <c r="BB186" s="114"/>
      <c r="BC186" s="114"/>
      <c r="BD186" s="32"/>
      <c r="BE186" s="32"/>
      <c r="BF186" s="39"/>
    </row>
    <row r="187" ht="18" customHeight="1">
      <c r="A187" t="s" s="20">
        <f>"T "&amp;B187</f>
        <v>7793</v>
      </c>
      <c r="B187" s="108">
        <v>184</v>
      </c>
      <c r="C187" s="108">
        <v>1854</v>
      </c>
      <c r="D187" s="105"/>
      <c r="E187" s="102"/>
      <c r="F187" s="16"/>
      <c r="G187" s="103"/>
      <c r="H187" s="102"/>
      <c r="I187" s="16"/>
      <c r="J187" s="103"/>
      <c r="K187" s="102"/>
      <c r="L187" s="16"/>
      <c r="M187" s="103"/>
      <c r="N187" s="102"/>
      <c r="O187" s="16"/>
      <c r="P187" s="109"/>
      <c r="Q187" s="109"/>
      <c r="R187" s="109"/>
      <c r="S187" s="34"/>
      <c r="T187" s="109"/>
      <c r="U187" s="109"/>
      <c r="V187" s="109"/>
      <c r="W187" s="34"/>
      <c r="X187" s="109"/>
      <c r="Y187" s="109"/>
      <c r="Z187" s="109"/>
      <c r="AA187" s="34"/>
      <c r="AB187" s="109"/>
      <c r="AC187" s="109"/>
      <c r="AD187" s="109"/>
      <c r="AE187" s="34"/>
      <c r="AF187" s="109"/>
      <c r="AG187" s="109"/>
      <c r="AH187" s="109"/>
      <c r="AI187" s="16"/>
      <c r="AJ187" s="109"/>
      <c r="AK187" s="109"/>
      <c r="AL187" s="109"/>
      <c r="AM187" s="16"/>
      <c r="AN187" s="109"/>
      <c r="AO187" s="109"/>
      <c r="AP187" s="109"/>
      <c r="AQ187" s="16"/>
      <c r="AR187" s="111">
        <v>241764</v>
      </c>
      <c r="AS187" s="111">
        <v>452313</v>
      </c>
      <c r="AT187" s="111"/>
      <c r="AU187" s="111">
        <v>152411</v>
      </c>
      <c r="AV187" s="111">
        <v>384640</v>
      </c>
      <c r="AW187" t="s" s="34">
        <v>7790</v>
      </c>
      <c r="AX187" s="16"/>
      <c r="AY187" s="112"/>
      <c r="AZ187" s="112"/>
      <c r="BA187" s="112"/>
      <c r="BB187" s="112"/>
      <c r="BC187" s="112"/>
      <c r="BD187" s="16"/>
      <c r="BE187" s="16"/>
      <c r="BF187" s="55"/>
    </row>
    <row r="188" ht="18" customHeight="1">
      <c r="A188" t="s" s="20">
        <f>"T "&amp;B188</f>
        <v>7794</v>
      </c>
      <c r="B188" s="106">
        <v>185</v>
      </c>
      <c r="C188" s="106">
        <v>1855</v>
      </c>
      <c r="D188" s="107"/>
      <c r="E188" s="98"/>
      <c r="F188" s="32"/>
      <c r="G188" s="99"/>
      <c r="H188" s="98"/>
      <c r="I188" s="32"/>
      <c r="J188" s="99"/>
      <c r="K188" s="98"/>
      <c r="L188" s="32"/>
      <c r="M188" s="99"/>
      <c r="N188" s="98"/>
      <c r="O188" s="32"/>
      <c r="P188" s="110"/>
      <c r="Q188" s="110"/>
      <c r="R188" s="110"/>
      <c r="S188" s="30"/>
      <c r="T188" s="110"/>
      <c r="U188" s="110"/>
      <c r="V188" s="110"/>
      <c r="W188" s="30"/>
      <c r="X188" s="110"/>
      <c r="Y188" s="110"/>
      <c r="Z188" s="110"/>
      <c r="AA188" s="30"/>
      <c r="AB188" s="110"/>
      <c r="AC188" s="110"/>
      <c r="AD188" s="110"/>
      <c r="AE188" s="30"/>
      <c r="AF188" s="110"/>
      <c r="AG188" s="110"/>
      <c r="AH188" s="110"/>
      <c r="AI188" s="32"/>
      <c r="AJ188" s="110"/>
      <c r="AK188" s="110"/>
      <c r="AL188" s="110"/>
      <c r="AM188" s="32"/>
      <c r="AN188" s="110">
        <v>1143942</v>
      </c>
      <c r="AO188" s="110">
        <v>48357</v>
      </c>
      <c r="AP188" s="110">
        <v>219736</v>
      </c>
      <c r="AQ188" t="s" s="30">
        <v>7795</v>
      </c>
      <c r="AR188" s="113">
        <v>245486</v>
      </c>
      <c r="AS188" s="113">
        <v>462591</v>
      </c>
      <c r="AT188" s="113"/>
      <c r="AU188" s="113">
        <v>159969</v>
      </c>
      <c r="AV188" s="113">
        <v>391527</v>
      </c>
      <c r="AW188" t="s" s="30">
        <v>7790</v>
      </c>
      <c r="AX188" s="32"/>
      <c r="AY188" s="114"/>
      <c r="AZ188" s="114"/>
      <c r="BA188" s="114"/>
      <c r="BB188" s="114"/>
      <c r="BC188" s="114"/>
      <c r="BD188" s="32"/>
      <c r="BE188" s="32"/>
      <c r="BF188" s="39"/>
    </row>
    <row r="189" ht="18" customHeight="1">
      <c r="A189" t="s" s="20">
        <f>"T "&amp;B189</f>
        <v>7796</v>
      </c>
      <c r="B189" s="108">
        <v>186</v>
      </c>
      <c r="C189" s="108">
        <v>1856</v>
      </c>
      <c r="D189" s="105"/>
      <c r="E189" s="102"/>
      <c r="F189" s="16"/>
      <c r="G189" s="103"/>
      <c r="H189" s="102"/>
      <c r="I189" s="16"/>
      <c r="J189" s="103"/>
      <c r="K189" s="102"/>
      <c r="L189" s="16"/>
      <c r="M189" s="103"/>
      <c r="N189" s="102"/>
      <c r="O189" s="16"/>
      <c r="P189" s="109"/>
      <c r="Q189" s="109"/>
      <c r="R189" s="109"/>
      <c r="S189" s="34"/>
      <c r="T189" s="109"/>
      <c r="U189" s="109"/>
      <c r="V189" s="109"/>
      <c r="W189" s="34"/>
      <c r="X189" s="109"/>
      <c r="Y189" s="109"/>
      <c r="Z189" s="109"/>
      <c r="AA189" s="34"/>
      <c r="AB189" s="109"/>
      <c r="AC189" s="109"/>
      <c r="AD189" s="109"/>
      <c r="AE189" s="34"/>
      <c r="AF189" s="109"/>
      <c r="AG189" s="109"/>
      <c r="AH189" s="109"/>
      <c r="AI189" s="16"/>
      <c r="AJ189" s="109"/>
      <c r="AK189" s="109"/>
      <c r="AL189" s="109"/>
      <c r="AM189" s="16"/>
      <c r="AN189" s="109"/>
      <c r="AO189" s="109"/>
      <c r="AP189" s="109"/>
      <c r="AQ189" s="16"/>
      <c r="AR189" s="111">
        <v>254994</v>
      </c>
      <c r="AS189" s="111">
        <v>446649</v>
      </c>
      <c r="AT189" s="111"/>
      <c r="AU189" s="111">
        <v>160659</v>
      </c>
      <c r="AV189" s="111">
        <v>357153</v>
      </c>
      <c r="AW189" t="s" s="34">
        <v>7790</v>
      </c>
      <c r="AX189" s="16"/>
      <c r="AY189" s="112"/>
      <c r="AZ189" s="112"/>
      <c r="BA189" s="112"/>
      <c r="BB189" s="112"/>
      <c r="BC189" s="112"/>
      <c r="BD189" s="16"/>
      <c r="BE189" s="16"/>
      <c r="BF189" s="55"/>
    </row>
    <row r="190" ht="18" customHeight="1">
      <c r="A190" t="s" s="20">
        <f>"T "&amp;B190</f>
        <v>7797</v>
      </c>
      <c r="B190" s="106">
        <v>187</v>
      </c>
      <c r="C190" s="106">
        <v>1857</v>
      </c>
      <c r="D190" s="107"/>
      <c r="E190" s="98"/>
      <c r="F190" s="32"/>
      <c r="G190" s="99"/>
      <c r="H190" s="98"/>
      <c r="I190" s="32"/>
      <c r="J190" s="99"/>
      <c r="K190" s="98"/>
      <c r="L190" s="32"/>
      <c r="M190" s="99"/>
      <c r="N190" s="98"/>
      <c r="O190" s="32"/>
      <c r="P190" s="110"/>
      <c r="Q190" s="110"/>
      <c r="R190" s="110"/>
      <c r="S190" s="30"/>
      <c r="T190" s="110"/>
      <c r="U190" s="110"/>
      <c r="V190" s="110"/>
      <c r="W190" s="30"/>
      <c r="X190" s="110"/>
      <c r="Y190" s="110"/>
      <c r="Z190" s="110"/>
      <c r="AA190" s="30"/>
      <c r="AB190" s="110"/>
      <c r="AC190" s="110"/>
      <c r="AD190" s="110"/>
      <c r="AE190" s="30"/>
      <c r="AF190" s="110"/>
      <c r="AG190" s="110"/>
      <c r="AH190" s="110"/>
      <c r="AI190" s="32"/>
      <c r="AJ190" s="110"/>
      <c r="AK190" s="110"/>
      <c r="AL190" s="110"/>
      <c r="AM190" s="32"/>
      <c r="AN190" s="110"/>
      <c r="AO190" s="110"/>
      <c r="AP190" s="110"/>
      <c r="AQ190" s="32"/>
      <c r="AR190" s="113">
        <v>268691</v>
      </c>
      <c r="AS190" s="113">
        <v>440271</v>
      </c>
      <c r="AT190" s="113"/>
      <c r="AU190" s="113">
        <v>169927</v>
      </c>
      <c r="AV190" s="113">
        <v>329052</v>
      </c>
      <c r="AW190" t="s" s="30">
        <v>7790</v>
      </c>
      <c r="AX190" s="32"/>
      <c r="AY190" s="114"/>
      <c r="AZ190" s="114"/>
      <c r="BA190" s="114"/>
      <c r="BB190" s="114"/>
      <c r="BC190" s="114"/>
      <c r="BD190" s="32"/>
      <c r="BE190" s="32"/>
      <c r="BF190" s="39"/>
    </row>
    <row r="191" ht="28" customHeight="1">
      <c r="A191" t="s" s="20">
        <f>"T "&amp;B191</f>
        <v>7798</v>
      </c>
      <c r="B191" s="108">
        <v>188</v>
      </c>
      <c r="C191" s="108">
        <v>1858</v>
      </c>
      <c r="D191" s="105"/>
      <c r="E191" s="102"/>
      <c r="F191" s="16"/>
      <c r="G191" s="103"/>
      <c r="H191" s="102"/>
      <c r="I191" s="16"/>
      <c r="J191" s="103"/>
      <c r="K191" s="102"/>
      <c r="L191" s="16"/>
      <c r="M191" s="103"/>
      <c r="N191" s="102"/>
      <c r="O191" s="16"/>
      <c r="P191" s="109"/>
      <c r="Q191" s="109"/>
      <c r="R191" s="109"/>
      <c r="S191" s="34"/>
      <c r="T191" s="109"/>
      <c r="U191" s="109"/>
      <c r="V191" s="109"/>
      <c r="W191" s="34"/>
      <c r="X191" s="109"/>
      <c r="Y191" s="109"/>
      <c r="Z191" s="109"/>
      <c r="AA191" s="34"/>
      <c r="AB191" s="109"/>
      <c r="AC191" s="109"/>
      <c r="AD191" s="109"/>
      <c r="AE191" s="34"/>
      <c r="AF191" s="109"/>
      <c r="AG191" s="109"/>
      <c r="AH191" s="109"/>
      <c r="AI191" s="16"/>
      <c r="AJ191" s="109"/>
      <c r="AK191" s="109"/>
      <c r="AL191" s="109"/>
      <c r="AM191" s="16"/>
      <c r="AN191" s="109"/>
      <c r="AO191" s="109"/>
      <c r="AP191" s="109"/>
      <c r="AQ191" s="16"/>
      <c r="AR191" s="111">
        <v>207908</v>
      </c>
      <c r="AS191" s="111">
        <v>380377</v>
      </c>
      <c r="AT191" s="111"/>
      <c r="AU191" s="111">
        <v>121934</v>
      </c>
      <c r="AV191" s="111">
        <v>286612</v>
      </c>
      <c r="AW191" t="s" s="34">
        <v>7790</v>
      </c>
      <c r="AX191" t="s" s="34">
        <v>7799</v>
      </c>
      <c r="AY191" s="112"/>
      <c r="AZ191" s="112"/>
      <c r="BA191" s="112"/>
      <c r="BB191" s="112"/>
      <c r="BC191" s="112"/>
      <c r="BD191" s="16"/>
      <c r="BE191" s="16"/>
      <c r="BF191" s="55"/>
    </row>
    <row r="192" ht="18" customHeight="1">
      <c r="A192" t="s" s="20">
        <f>"T "&amp;B192</f>
        <v>7800</v>
      </c>
      <c r="B192" s="106">
        <v>189</v>
      </c>
      <c r="C192" s="106">
        <v>1859</v>
      </c>
      <c r="D192" s="107"/>
      <c r="E192" s="98"/>
      <c r="F192" s="32"/>
      <c r="G192" s="99"/>
      <c r="H192" s="98"/>
      <c r="I192" s="32"/>
      <c r="J192" s="99"/>
      <c r="K192" s="98"/>
      <c r="L192" s="32"/>
      <c r="M192" s="99"/>
      <c r="N192" s="98"/>
      <c r="O192" s="32"/>
      <c r="P192" s="110"/>
      <c r="Q192" s="110"/>
      <c r="R192" s="110"/>
      <c r="S192" s="30"/>
      <c r="T192" s="110"/>
      <c r="U192" s="110"/>
      <c r="V192" s="110"/>
      <c r="W192" s="30"/>
      <c r="X192" s="110"/>
      <c r="Y192" s="110"/>
      <c r="Z192" s="110"/>
      <c r="AA192" s="30"/>
      <c r="AB192" s="110"/>
      <c r="AC192" s="110"/>
      <c r="AD192" s="110"/>
      <c r="AE192" s="30"/>
      <c r="AF192" s="110"/>
      <c r="AG192" s="110"/>
      <c r="AH192" s="110"/>
      <c r="AI192" s="32"/>
      <c r="AJ192" s="110"/>
      <c r="AK192" s="110"/>
      <c r="AL192" s="110"/>
      <c r="AM192" s="32"/>
      <c r="AN192" s="110"/>
      <c r="AO192" s="110"/>
      <c r="AP192" s="110"/>
      <c r="AQ192" s="32"/>
      <c r="AR192" s="113">
        <v>175203</v>
      </c>
      <c r="AS192" s="113">
        <v>288161</v>
      </c>
      <c r="AT192" s="113"/>
      <c r="AU192" s="113">
        <v>101595</v>
      </c>
      <c r="AV192" s="113">
        <v>183113</v>
      </c>
      <c r="AW192" t="s" s="30">
        <v>7790</v>
      </c>
      <c r="AX192" s="32"/>
      <c r="AY192" s="114"/>
      <c r="AZ192" s="114"/>
      <c r="BA192" s="114"/>
      <c r="BB192" s="114"/>
      <c r="BC192" s="114"/>
      <c r="BD192" s="32"/>
      <c r="BE192" s="32"/>
      <c r="BF192" s="39"/>
    </row>
    <row r="193" ht="18" customHeight="1">
      <c r="A193" t="s" s="20">
        <f>"T "&amp;B193</f>
        <v>7801</v>
      </c>
      <c r="B193" s="108">
        <v>190</v>
      </c>
      <c r="C193" s="108">
        <v>1860</v>
      </c>
      <c r="D193" s="105"/>
      <c r="E193" s="102"/>
      <c r="F193" s="16"/>
      <c r="G193" s="103"/>
      <c r="H193" s="102"/>
      <c r="I193" s="16"/>
      <c r="J193" s="103"/>
      <c r="K193" s="102"/>
      <c r="L193" s="16"/>
      <c r="M193" s="103"/>
      <c r="N193" s="102"/>
      <c r="O193" s="16"/>
      <c r="P193" s="109"/>
      <c r="Q193" s="109"/>
      <c r="R193" s="109"/>
      <c r="S193" s="34"/>
      <c r="T193" s="109"/>
      <c r="U193" s="109"/>
      <c r="V193" s="109"/>
      <c r="W193" s="34"/>
      <c r="X193" s="109"/>
      <c r="Y193" s="109"/>
      <c r="Z193" s="109"/>
      <c r="AA193" s="34"/>
      <c r="AB193" s="109"/>
      <c r="AC193" s="109"/>
      <c r="AD193" s="109"/>
      <c r="AE193" s="34"/>
      <c r="AF193" s="109"/>
      <c r="AG193" s="109"/>
      <c r="AH193" s="109"/>
      <c r="AI193" s="16"/>
      <c r="AJ193" s="109"/>
      <c r="AK193" s="109"/>
      <c r="AL193" s="109"/>
      <c r="AM193" s="16"/>
      <c r="AN193" s="109"/>
      <c r="AO193" s="109"/>
      <c r="AP193" s="109"/>
      <c r="AQ193" s="16"/>
      <c r="AR193" s="111">
        <v>200869</v>
      </c>
      <c r="AS193" s="111">
        <v>315918</v>
      </c>
      <c r="AT193" s="111"/>
      <c r="AU193" s="111">
        <v>128081</v>
      </c>
      <c r="AV193" s="111">
        <v>224065</v>
      </c>
      <c r="AW193" t="s" s="34">
        <v>7790</v>
      </c>
      <c r="AX193" s="16"/>
      <c r="AY193" s="112"/>
      <c r="AZ193" s="112"/>
      <c r="BA193" s="112"/>
      <c r="BB193" s="112"/>
      <c r="BC193" s="112"/>
      <c r="BD193" s="16"/>
      <c r="BE193" s="16"/>
      <c r="BF193" s="55"/>
    </row>
    <row r="194" ht="18" customHeight="1">
      <c r="A194" t="s" s="20">
        <f>"T "&amp;B194</f>
        <v>7802</v>
      </c>
      <c r="B194" s="106">
        <v>191</v>
      </c>
      <c r="C194" s="106">
        <v>1861</v>
      </c>
      <c r="D194" s="107"/>
      <c r="E194" s="98"/>
      <c r="F194" s="32"/>
      <c r="G194" s="99"/>
      <c r="H194" s="98"/>
      <c r="I194" s="32"/>
      <c r="J194" s="99"/>
      <c r="K194" s="98"/>
      <c r="L194" s="32"/>
      <c r="M194" s="99"/>
      <c r="N194" s="98"/>
      <c r="O194" s="32"/>
      <c r="P194" s="110"/>
      <c r="Q194" s="110"/>
      <c r="R194" s="110"/>
      <c r="S194" s="30"/>
      <c r="T194" s="110"/>
      <c r="U194" s="110"/>
      <c r="V194" s="110"/>
      <c r="W194" s="30"/>
      <c r="X194" s="110"/>
      <c r="Y194" s="110"/>
      <c r="Z194" s="110"/>
      <c r="AA194" s="30"/>
      <c r="AB194" s="110"/>
      <c r="AC194" s="110"/>
      <c r="AD194" s="110"/>
      <c r="AE194" s="30"/>
      <c r="AF194" s="110"/>
      <c r="AG194" s="110"/>
      <c r="AH194" s="110"/>
      <c r="AI194" s="32"/>
      <c r="AJ194" s="110"/>
      <c r="AK194" s="110"/>
      <c r="AL194" s="110"/>
      <c r="AM194" s="32"/>
      <c r="AN194" s="110"/>
      <c r="AO194" s="110"/>
      <c r="AP194" s="110"/>
      <c r="AQ194" s="32"/>
      <c r="AR194" s="113">
        <v>231744</v>
      </c>
      <c r="AS194" s="113">
        <v>292576</v>
      </c>
      <c r="AT194" s="113"/>
      <c r="AU194" s="113">
        <v>149887</v>
      </c>
      <c r="AV194" s="113">
        <v>214688</v>
      </c>
      <c r="AW194" t="s" s="30">
        <v>7790</v>
      </c>
      <c r="AX194" s="32"/>
      <c r="AY194" s="114"/>
      <c r="AZ194" s="114"/>
      <c r="BA194" s="114"/>
      <c r="BB194" s="114"/>
      <c r="BC194" s="114"/>
      <c r="BD194" s="32"/>
      <c r="BE194" s="32"/>
      <c r="BF194" s="39"/>
    </row>
    <row r="195" ht="28" customHeight="1">
      <c r="A195" t="s" s="20">
        <f>"T "&amp;B195</f>
        <v>7803</v>
      </c>
      <c r="B195" s="108">
        <v>192</v>
      </c>
      <c r="C195" s="108">
        <v>1862</v>
      </c>
      <c r="D195" s="105"/>
      <c r="E195" s="102"/>
      <c r="F195" s="16"/>
      <c r="G195" s="103"/>
      <c r="H195" s="102"/>
      <c r="I195" s="16"/>
      <c r="J195" s="103"/>
      <c r="K195" s="102"/>
      <c r="L195" s="16"/>
      <c r="M195" s="103"/>
      <c r="N195" s="102"/>
      <c r="O195" s="16"/>
      <c r="P195" s="109"/>
      <c r="Q195" s="109"/>
      <c r="R195" s="109"/>
      <c r="S195" s="34"/>
      <c r="T195" s="109"/>
      <c r="U195" s="109"/>
      <c r="V195" s="109"/>
      <c r="W195" s="34"/>
      <c r="X195" s="109"/>
      <c r="Y195" s="109"/>
      <c r="Z195" s="109"/>
      <c r="AA195" s="34"/>
      <c r="AB195" s="109"/>
      <c r="AC195" s="109"/>
      <c r="AD195" s="109"/>
      <c r="AE195" s="34"/>
      <c r="AF195" s="109"/>
      <c r="AG195" s="109"/>
      <c r="AH195" s="109"/>
      <c r="AI195" s="16"/>
      <c r="AJ195" s="109"/>
      <c r="AK195" s="109"/>
      <c r="AL195" s="109"/>
      <c r="AM195" s="16"/>
      <c r="AN195" s="109"/>
      <c r="AO195" s="109"/>
      <c r="AP195" s="109"/>
      <c r="AQ195" s="16"/>
      <c r="AR195" s="111">
        <v>211358</v>
      </c>
      <c r="AS195" s="111">
        <v>356390</v>
      </c>
      <c r="AT195" s="111"/>
      <c r="AU195" s="111">
        <v>108843</v>
      </c>
      <c r="AV195" s="111">
        <v>210379</v>
      </c>
      <c r="AW195" t="s" s="34">
        <v>7804</v>
      </c>
      <c r="AX195" s="16"/>
      <c r="AY195" s="112"/>
      <c r="AZ195" s="112"/>
      <c r="BA195" s="112"/>
      <c r="BB195" s="112"/>
      <c r="BC195" s="112"/>
      <c r="BD195" s="16"/>
      <c r="BE195" s="16"/>
      <c r="BF195" s="55"/>
    </row>
    <row r="196" ht="28" customHeight="1">
      <c r="A196" t="s" s="20">
        <f>"T "&amp;B196</f>
        <v>7805</v>
      </c>
      <c r="B196" s="106">
        <v>193</v>
      </c>
      <c r="C196" s="106">
        <v>1863</v>
      </c>
      <c r="D196" s="107"/>
      <c r="E196" s="98"/>
      <c r="F196" s="32"/>
      <c r="G196" s="99"/>
      <c r="H196" s="98"/>
      <c r="I196" s="32"/>
      <c r="J196" s="99"/>
      <c r="K196" s="98"/>
      <c r="L196" s="32"/>
      <c r="M196" s="99"/>
      <c r="N196" s="98"/>
      <c r="O196" s="32"/>
      <c r="P196" s="110"/>
      <c r="Q196" s="110"/>
      <c r="R196" s="110"/>
      <c r="S196" s="30"/>
      <c r="T196" s="110"/>
      <c r="U196" s="110"/>
      <c r="V196" s="110"/>
      <c r="W196" s="30"/>
      <c r="X196" s="110"/>
      <c r="Y196" s="110"/>
      <c r="Z196" s="110"/>
      <c r="AA196" s="30"/>
      <c r="AB196" s="110"/>
      <c r="AC196" s="110"/>
      <c r="AD196" s="110"/>
      <c r="AE196" s="30"/>
      <c r="AF196" s="110"/>
      <c r="AG196" s="110"/>
      <c r="AH196" s="110"/>
      <c r="AI196" s="32"/>
      <c r="AJ196" s="110"/>
      <c r="AK196" s="110"/>
      <c r="AL196" s="110"/>
      <c r="AM196" s="32"/>
      <c r="AN196" s="110"/>
      <c r="AO196" s="110"/>
      <c r="AP196" s="110"/>
      <c r="AQ196" s="32"/>
      <c r="AR196" s="113">
        <v>265752</v>
      </c>
      <c r="AS196" s="113">
        <v>390644</v>
      </c>
      <c r="AT196" s="113"/>
      <c r="AU196" s="113">
        <v>147809</v>
      </c>
      <c r="AV196" s="113">
        <v>235205</v>
      </c>
      <c r="AW196" t="s" s="30">
        <v>7804</v>
      </c>
      <c r="AX196" s="32"/>
      <c r="AY196" s="114"/>
      <c r="AZ196" s="114"/>
      <c r="BA196" s="114"/>
      <c r="BB196" s="114"/>
      <c r="BC196" s="114"/>
      <c r="BD196" s="32"/>
      <c r="BE196" s="32"/>
      <c r="BF196" s="39"/>
    </row>
    <row r="197" ht="18" customHeight="1">
      <c r="A197" t="s" s="20">
        <f>"T "&amp;B197</f>
        <v>7806</v>
      </c>
      <c r="B197" s="108">
        <v>194</v>
      </c>
      <c r="C197" s="108">
        <v>1864</v>
      </c>
      <c r="D197" s="105"/>
      <c r="E197" s="102"/>
      <c r="F197" s="16"/>
      <c r="G197" s="103"/>
      <c r="H197" s="102"/>
      <c r="I197" s="16"/>
      <c r="J197" s="103"/>
      <c r="K197" s="102"/>
      <c r="L197" s="16"/>
      <c r="M197" s="103"/>
      <c r="N197" s="102"/>
      <c r="O197" s="16"/>
      <c r="P197" s="109"/>
      <c r="Q197" s="109"/>
      <c r="R197" s="109"/>
      <c r="S197" s="34"/>
      <c r="T197" s="109"/>
      <c r="U197" s="109"/>
      <c r="V197" s="109"/>
      <c r="W197" s="34"/>
      <c r="X197" s="109"/>
      <c r="Y197" s="109"/>
      <c r="Z197" s="109"/>
      <c r="AA197" s="34"/>
      <c r="AB197" s="109"/>
      <c r="AC197" s="109"/>
      <c r="AD197" s="109"/>
      <c r="AE197" s="34"/>
      <c r="AF197" s="109"/>
      <c r="AG197" s="109"/>
      <c r="AH197" s="109"/>
      <c r="AI197" s="16"/>
      <c r="AJ197" s="109"/>
      <c r="AK197" s="109"/>
      <c r="AL197" s="109"/>
      <c r="AM197" s="16"/>
      <c r="AN197" s="109"/>
      <c r="AO197" s="109"/>
      <c r="AP197" s="109"/>
      <c r="AQ197" s="16"/>
      <c r="AR197" s="111">
        <v>291144</v>
      </c>
      <c r="AS197" s="111">
        <v>373197</v>
      </c>
      <c r="AT197" s="111"/>
      <c r="AU197" s="111">
        <v>196373</v>
      </c>
      <c r="AV197" s="111">
        <v>218131</v>
      </c>
      <c r="AW197" t="s" s="34">
        <v>7807</v>
      </c>
      <c r="AX197" s="16"/>
      <c r="AY197" s="112"/>
      <c r="AZ197" s="112"/>
      <c r="BA197" s="112"/>
      <c r="BB197" s="112"/>
      <c r="BC197" s="112"/>
      <c r="BD197" s="16"/>
      <c r="BE197" s="16"/>
      <c r="BF197" s="55"/>
    </row>
    <row r="198" ht="18" customHeight="1">
      <c r="A198" t="s" s="20">
        <f>"T "&amp;B198</f>
        <v>7808</v>
      </c>
      <c r="B198" s="106">
        <v>195</v>
      </c>
      <c r="C198" s="106">
        <v>1865</v>
      </c>
      <c r="D198" s="107"/>
      <c r="E198" s="98"/>
      <c r="F198" s="32"/>
      <c r="G198" s="99"/>
      <c r="H198" s="98"/>
      <c r="I198" s="32"/>
      <c r="J198" s="99"/>
      <c r="K198" s="98"/>
      <c r="L198" s="32"/>
      <c r="M198" s="99"/>
      <c r="N198" s="98"/>
      <c r="O198" s="32"/>
      <c r="P198" s="110"/>
      <c r="Q198" s="110"/>
      <c r="R198" s="110"/>
      <c r="S198" s="30"/>
      <c r="T198" s="110"/>
      <c r="U198" s="110"/>
      <c r="V198" s="110"/>
      <c r="W198" s="30"/>
      <c r="X198" s="110"/>
      <c r="Y198" s="110"/>
      <c r="Z198" s="110"/>
      <c r="AA198" s="30"/>
      <c r="AB198" s="110"/>
      <c r="AC198" s="110"/>
      <c r="AD198" s="110"/>
      <c r="AE198" s="30"/>
      <c r="AF198" s="110"/>
      <c r="AG198" s="110"/>
      <c r="AH198" s="110"/>
      <c r="AI198" s="32"/>
      <c r="AJ198" s="110"/>
      <c r="AK198" s="110"/>
      <c r="AL198" s="110"/>
      <c r="AM198" s="32"/>
      <c r="AN198" s="110"/>
      <c r="AO198" s="110"/>
      <c r="AP198" s="110"/>
      <c r="AQ198" s="32"/>
      <c r="AR198" s="113">
        <v>210675</v>
      </c>
      <c r="AS198" s="113">
        <v>323170</v>
      </c>
      <c r="AT198" s="113"/>
      <c r="AU198" s="113">
        <v>130426</v>
      </c>
      <c r="AV198" s="113">
        <v>220077</v>
      </c>
      <c r="AW198" t="s" s="30">
        <v>7807</v>
      </c>
      <c r="AX198" s="32"/>
      <c r="AY198" s="114"/>
      <c r="AZ198" s="114"/>
      <c r="BA198" s="114"/>
      <c r="BB198" s="114"/>
      <c r="BC198" s="114"/>
      <c r="BD198" s="32"/>
      <c r="BE198" s="32"/>
      <c r="BF198" s="39"/>
    </row>
    <row r="199" ht="18" customHeight="1">
      <c r="A199" t="s" s="20">
        <f>"T "&amp;B199</f>
        <v>7809</v>
      </c>
      <c r="B199" s="108">
        <v>196</v>
      </c>
      <c r="C199" s="108">
        <v>1866</v>
      </c>
      <c r="D199" s="105"/>
      <c r="E199" s="102"/>
      <c r="F199" s="16"/>
      <c r="G199" s="103"/>
      <c r="H199" s="102"/>
      <c r="I199" s="16"/>
      <c r="J199" s="103"/>
      <c r="K199" s="102"/>
      <c r="L199" s="16"/>
      <c r="M199" s="103"/>
      <c r="N199" s="102"/>
      <c r="O199" s="16"/>
      <c r="P199" s="109"/>
      <c r="Q199" s="109"/>
      <c r="R199" s="109"/>
      <c r="S199" s="34"/>
      <c r="T199" s="109"/>
      <c r="U199" s="109"/>
      <c r="V199" s="109"/>
      <c r="W199" s="34"/>
      <c r="X199" s="109"/>
      <c r="Y199" s="109"/>
      <c r="Z199" s="109"/>
      <c r="AA199" s="34"/>
      <c r="AB199" s="109"/>
      <c r="AC199" s="109"/>
      <c r="AD199" s="109"/>
      <c r="AE199" s="34"/>
      <c r="AF199" s="109"/>
      <c r="AG199" s="109"/>
      <c r="AH199" s="109"/>
      <c r="AI199" s="16"/>
      <c r="AJ199" s="109"/>
      <c r="AK199" s="109"/>
      <c r="AL199" s="109"/>
      <c r="AM199" s="16"/>
      <c r="AN199" s="109"/>
      <c r="AO199" s="109"/>
      <c r="AP199" s="109"/>
      <c r="AQ199" s="16"/>
      <c r="AR199" s="111">
        <v>169033</v>
      </c>
      <c r="AS199" s="111">
        <v>277156</v>
      </c>
      <c r="AT199" s="111"/>
      <c r="AU199" s="111">
        <v>107734</v>
      </c>
      <c r="AV199" s="111">
        <v>169013</v>
      </c>
      <c r="AW199" t="s" s="34">
        <v>7807</v>
      </c>
      <c r="AX199" s="16"/>
      <c r="AY199" s="112"/>
      <c r="AZ199" s="112"/>
      <c r="BA199" s="112"/>
      <c r="BB199" s="112"/>
      <c r="BC199" s="112"/>
      <c r="BD199" s="16"/>
      <c r="BE199" s="16"/>
      <c r="BF199" s="55"/>
    </row>
    <row r="200" ht="18" customHeight="1">
      <c r="A200" t="s" s="20">
        <f>"T "&amp;B200</f>
        <v>7810</v>
      </c>
      <c r="B200" s="106">
        <v>197</v>
      </c>
      <c r="C200" s="106">
        <v>1867</v>
      </c>
      <c r="D200" s="107"/>
      <c r="E200" s="98"/>
      <c r="F200" s="32"/>
      <c r="G200" s="99"/>
      <c r="H200" s="98"/>
      <c r="I200" s="32"/>
      <c r="J200" s="99"/>
      <c r="K200" s="98"/>
      <c r="L200" s="32"/>
      <c r="M200" s="99"/>
      <c r="N200" s="98"/>
      <c r="O200" s="32"/>
      <c r="P200" s="110"/>
      <c r="Q200" s="110"/>
      <c r="R200" s="110"/>
      <c r="S200" s="30"/>
      <c r="T200" s="110"/>
      <c r="U200" s="110"/>
      <c r="V200" s="110"/>
      <c r="W200" s="30"/>
      <c r="X200" s="110"/>
      <c r="Y200" s="110"/>
      <c r="Z200" s="110"/>
      <c r="AA200" s="30"/>
      <c r="AB200" s="110"/>
      <c r="AC200" s="110"/>
      <c r="AD200" s="110"/>
      <c r="AE200" s="30"/>
      <c r="AF200" s="110"/>
      <c r="AG200" s="110"/>
      <c r="AH200" s="110"/>
      <c r="AI200" s="32"/>
      <c r="AJ200" s="110"/>
      <c r="AK200" s="110"/>
      <c r="AL200" s="110"/>
      <c r="AM200" s="32"/>
      <c r="AN200" s="110"/>
      <c r="AO200" s="110"/>
      <c r="AP200" s="110"/>
      <c r="AQ200" s="32"/>
      <c r="AR200" s="113">
        <v>190495</v>
      </c>
      <c r="AS200" s="113">
        <v>186169</v>
      </c>
      <c r="AT200" s="113"/>
      <c r="AU200" s="113">
        <v>112051</v>
      </c>
      <c r="AV200" s="113">
        <v>102806</v>
      </c>
      <c r="AW200" t="s" s="30">
        <v>7807</v>
      </c>
      <c r="AX200" s="32"/>
      <c r="AY200" s="114"/>
      <c r="AZ200" s="114"/>
      <c r="BA200" s="114"/>
      <c r="BB200" s="114"/>
      <c r="BC200" s="114"/>
      <c r="BD200" s="32"/>
      <c r="BE200" s="32"/>
      <c r="BF200" s="39"/>
    </row>
    <row r="201" ht="18" customHeight="1">
      <c r="A201" t="s" s="20">
        <f>"T "&amp;B201</f>
        <v>7811</v>
      </c>
      <c r="B201" s="108">
        <v>198</v>
      </c>
      <c r="C201" s="108">
        <v>1868</v>
      </c>
      <c r="D201" s="105"/>
      <c r="E201" s="102"/>
      <c r="F201" s="16"/>
      <c r="G201" s="103"/>
      <c r="H201" s="102"/>
      <c r="I201" s="16"/>
      <c r="J201" s="103"/>
      <c r="K201" s="102"/>
      <c r="L201" s="16"/>
      <c r="M201" s="103"/>
      <c r="N201" s="102"/>
      <c r="O201" s="16"/>
      <c r="P201" s="109"/>
      <c r="Q201" s="109"/>
      <c r="R201" s="109"/>
      <c r="S201" s="34"/>
      <c r="T201" s="109"/>
      <c r="U201" s="109"/>
      <c r="V201" s="109"/>
      <c r="W201" s="34"/>
      <c r="X201" s="109"/>
      <c r="Y201" s="109"/>
      <c r="Z201" s="109"/>
      <c r="AA201" s="34"/>
      <c r="AB201" s="109"/>
      <c r="AC201" s="109"/>
      <c r="AD201" s="109"/>
      <c r="AE201" s="34"/>
      <c r="AF201" s="109"/>
      <c r="AG201" s="109"/>
      <c r="AH201" s="109"/>
      <c r="AI201" s="16"/>
      <c r="AJ201" s="109"/>
      <c r="AK201" s="109"/>
      <c r="AL201" s="109"/>
      <c r="AM201" s="16"/>
      <c r="AN201" s="109"/>
      <c r="AO201" s="109"/>
      <c r="AP201" s="109"/>
      <c r="AQ201" s="16"/>
      <c r="AR201" s="111">
        <v>177684</v>
      </c>
      <c r="AS201" s="111">
        <v>203659</v>
      </c>
      <c r="AT201" s="111"/>
      <c r="AU201" s="111">
        <v>105100</v>
      </c>
      <c r="AV201" s="111">
        <v>115482</v>
      </c>
      <c r="AW201" t="s" s="34">
        <v>7807</v>
      </c>
      <c r="AX201" s="16"/>
      <c r="AY201" s="112"/>
      <c r="AZ201" s="112"/>
      <c r="BA201" s="112"/>
      <c r="BB201" s="112"/>
      <c r="BC201" s="112"/>
      <c r="BD201" s="16"/>
      <c r="BE201" s="16"/>
      <c r="BF201" s="55"/>
    </row>
    <row r="202" ht="18" customHeight="1">
      <c r="A202" t="s" s="20">
        <f>"T "&amp;B202</f>
        <v>7812</v>
      </c>
      <c r="B202" s="106">
        <v>199</v>
      </c>
      <c r="C202" s="106">
        <v>1869</v>
      </c>
      <c r="D202" s="107"/>
      <c r="E202" s="98"/>
      <c r="F202" s="32"/>
      <c r="G202" s="99"/>
      <c r="H202" s="98"/>
      <c r="I202" s="32"/>
      <c r="J202" s="99"/>
      <c r="K202" s="98"/>
      <c r="L202" s="32"/>
      <c r="M202" s="99"/>
      <c r="N202" s="98"/>
      <c r="O202" s="32"/>
      <c r="P202" s="110"/>
      <c r="Q202" s="110"/>
      <c r="R202" s="110"/>
      <c r="S202" s="30"/>
      <c r="T202" s="110"/>
      <c r="U202" s="110"/>
      <c r="V202" s="110"/>
      <c r="W202" s="30"/>
      <c r="X202" s="110"/>
      <c r="Y202" s="110"/>
      <c r="Z202" s="110"/>
      <c r="AA202" s="30"/>
      <c r="AB202" s="110"/>
      <c r="AC202" s="110"/>
      <c r="AD202" s="110"/>
      <c r="AE202" s="30"/>
      <c r="AF202" s="110"/>
      <c r="AG202" s="110"/>
      <c r="AH202" s="110"/>
      <c r="AI202" s="32"/>
      <c r="AJ202" s="110"/>
      <c r="AK202" s="110"/>
      <c r="AL202" s="110"/>
      <c r="AM202" s="32"/>
      <c r="AN202" s="110"/>
      <c r="AO202" s="110"/>
      <c r="AP202" s="110"/>
      <c r="AQ202" s="32"/>
      <c r="AR202" s="113">
        <v>151189</v>
      </c>
      <c r="AS202" s="113">
        <v>175033</v>
      </c>
      <c r="AT202" s="113"/>
      <c r="AU202" s="113">
        <v>95737</v>
      </c>
      <c r="AV202" s="113">
        <v>91788</v>
      </c>
      <c r="AW202" t="s" s="30">
        <v>7807</v>
      </c>
      <c r="AX202" s="32"/>
      <c r="AY202" s="114"/>
      <c r="AZ202" s="114"/>
      <c r="BA202" s="114"/>
      <c r="BB202" s="114"/>
      <c r="BC202" s="114"/>
      <c r="BD202" s="32"/>
      <c r="BE202" s="32"/>
      <c r="BF202" s="39"/>
    </row>
    <row r="203" ht="18" customHeight="1">
      <c r="A203" t="s" s="20">
        <f>"T "&amp;B203</f>
        <v>7813</v>
      </c>
      <c r="B203" s="108">
        <v>200</v>
      </c>
      <c r="C203" s="108">
        <v>1870</v>
      </c>
      <c r="D203" s="105"/>
      <c r="E203" s="102"/>
      <c r="F203" s="16"/>
      <c r="G203" s="103"/>
      <c r="H203" s="102"/>
      <c r="I203" s="16"/>
      <c r="J203" s="103"/>
      <c r="K203" s="102"/>
      <c r="L203" s="16"/>
      <c r="M203" s="103"/>
      <c r="N203" s="102"/>
      <c r="O203" s="16"/>
      <c r="P203" s="109"/>
      <c r="Q203" s="109"/>
      <c r="R203" s="109"/>
      <c r="S203" s="34"/>
      <c r="T203" s="109"/>
      <c r="U203" s="109"/>
      <c r="V203" s="109"/>
      <c r="W203" s="34"/>
      <c r="X203" s="109"/>
      <c r="Y203" s="109"/>
      <c r="Z203" s="109"/>
      <c r="AA203" s="34"/>
      <c r="AB203" s="109"/>
      <c r="AC203" s="109"/>
      <c r="AD203" s="109"/>
      <c r="AE203" s="34"/>
      <c r="AF203" s="109"/>
      <c r="AG203" s="109"/>
      <c r="AH203" s="109"/>
      <c r="AI203" s="16"/>
      <c r="AJ203" s="109"/>
      <c r="AK203" s="109"/>
      <c r="AL203" s="109"/>
      <c r="AM203" s="16"/>
      <c r="AN203" s="109"/>
      <c r="AO203" s="109"/>
      <c r="AP203" s="109"/>
      <c r="AQ203" s="16"/>
      <c r="AR203" s="111">
        <v>184338</v>
      </c>
      <c r="AS203" s="111">
        <v>171988</v>
      </c>
      <c r="AT203" s="111"/>
      <c r="AU203" s="111">
        <v>131348</v>
      </c>
      <c r="AV203" s="111">
        <v>79925</v>
      </c>
      <c r="AW203" t="s" s="34">
        <v>7807</v>
      </c>
      <c r="AX203" s="16"/>
      <c r="AY203" s="112"/>
      <c r="AZ203" s="112"/>
      <c r="BA203" s="112"/>
      <c r="BB203" s="112"/>
      <c r="BC203" s="112"/>
      <c r="BD203" s="16"/>
      <c r="BE203" s="16"/>
      <c r="BF203" s="55"/>
    </row>
    <row r="204" ht="18" customHeight="1">
      <c r="A204" t="s" s="20">
        <f>"T "&amp;B204</f>
        <v>7814</v>
      </c>
      <c r="B204" s="106">
        <v>201</v>
      </c>
      <c r="C204" s="106">
        <v>1871</v>
      </c>
      <c r="D204" s="107"/>
      <c r="E204" s="98"/>
      <c r="F204" s="32"/>
      <c r="G204" s="99"/>
      <c r="H204" s="98"/>
      <c r="I204" s="32"/>
      <c r="J204" s="99"/>
      <c r="K204" s="98"/>
      <c r="L204" s="32"/>
      <c r="M204" s="99"/>
      <c r="N204" s="98"/>
      <c r="O204" s="32"/>
      <c r="P204" s="110"/>
      <c r="Q204" s="110"/>
      <c r="R204" s="110"/>
      <c r="S204" s="30"/>
      <c r="T204" s="110"/>
      <c r="U204" s="110"/>
      <c r="V204" s="110"/>
      <c r="W204" s="30"/>
      <c r="X204" s="110"/>
      <c r="Y204" s="110"/>
      <c r="Z204" s="110"/>
      <c r="AA204" s="30"/>
      <c r="AB204" s="110"/>
      <c r="AC204" s="110"/>
      <c r="AD204" s="110"/>
      <c r="AE204" s="30"/>
      <c r="AF204" s="110"/>
      <c r="AG204" s="110"/>
      <c r="AH204" s="110"/>
      <c r="AI204" s="32"/>
      <c r="AJ204" s="110"/>
      <c r="AK204" s="110"/>
      <c r="AL204" s="110"/>
      <c r="AM204" s="32"/>
      <c r="AN204" s="110"/>
      <c r="AO204" s="110"/>
      <c r="AP204" s="110"/>
      <c r="AQ204" s="32"/>
      <c r="AR204" s="113">
        <v>180662</v>
      </c>
      <c r="AS204" s="113">
        <v>207672</v>
      </c>
      <c r="AT204" s="113"/>
      <c r="AU204" s="113">
        <v>125380</v>
      </c>
      <c r="AV204" s="113">
        <v>116119</v>
      </c>
      <c r="AW204" t="s" s="30">
        <v>7807</v>
      </c>
      <c r="AX204" s="32"/>
      <c r="AY204" s="114"/>
      <c r="AZ204" s="114"/>
      <c r="BA204" s="114"/>
      <c r="BB204" s="114"/>
      <c r="BC204" s="114"/>
      <c r="BD204" s="32"/>
      <c r="BE204" s="32"/>
      <c r="BF204" s="39"/>
    </row>
    <row r="205" ht="18" customHeight="1">
      <c r="A205" t="s" s="20">
        <f>"T "&amp;B205</f>
        <v>7815</v>
      </c>
      <c r="B205" s="108">
        <v>202</v>
      </c>
      <c r="C205" s="108">
        <v>1872</v>
      </c>
      <c r="D205" s="105"/>
      <c r="E205" s="102"/>
      <c r="F205" s="16"/>
      <c r="G205" s="103"/>
      <c r="H205" s="102"/>
      <c r="I205" s="16"/>
      <c r="J205" s="103"/>
      <c r="K205" s="102"/>
      <c r="L205" s="16"/>
      <c r="M205" s="103"/>
      <c r="N205" s="102"/>
      <c r="O205" s="16"/>
      <c r="P205" s="109"/>
      <c r="Q205" s="109"/>
      <c r="R205" s="109"/>
      <c r="S205" s="34"/>
      <c r="T205" s="109"/>
      <c r="U205" s="109"/>
      <c r="V205" s="109"/>
      <c r="W205" s="34"/>
      <c r="X205" s="109"/>
      <c r="Y205" s="109"/>
      <c r="Z205" s="109"/>
      <c r="AA205" s="34"/>
      <c r="AB205" s="109"/>
      <c r="AC205" s="109"/>
      <c r="AD205" s="109"/>
      <c r="AE205" s="34"/>
      <c r="AF205" s="109"/>
      <c r="AG205" s="109"/>
      <c r="AH205" s="109"/>
      <c r="AI205" s="16"/>
      <c r="AJ205" s="109"/>
      <c r="AK205" s="109"/>
      <c r="AL205" s="109"/>
      <c r="AM205" s="16"/>
      <c r="AN205" s="109"/>
      <c r="AO205" s="109"/>
      <c r="AP205" s="109"/>
      <c r="AQ205" s="16"/>
      <c r="AR205" s="111">
        <v>167809</v>
      </c>
      <c r="AS205" s="111">
        <v>203560</v>
      </c>
      <c r="AT205" s="111"/>
      <c r="AU205" s="111">
        <v>113574</v>
      </c>
      <c r="AV205" s="111">
        <v>105898</v>
      </c>
      <c r="AW205" t="s" s="34">
        <v>7807</v>
      </c>
      <c r="AX205" s="16"/>
      <c r="AY205" s="112"/>
      <c r="AZ205" s="112"/>
      <c r="BA205" s="112"/>
      <c r="BB205" s="112"/>
      <c r="BC205" s="112"/>
      <c r="BD205" s="16"/>
      <c r="BE205" s="16"/>
      <c r="BF205" s="55"/>
    </row>
    <row r="206" ht="18" customHeight="1">
      <c r="A206" t="s" s="20">
        <f>"T "&amp;B206</f>
        <v>7816</v>
      </c>
      <c r="B206" s="106">
        <v>203</v>
      </c>
      <c r="C206" s="106">
        <v>1873</v>
      </c>
      <c r="D206" s="107"/>
      <c r="E206" s="98"/>
      <c r="F206" s="32"/>
      <c r="G206" s="99"/>
      <c r="H206" s="98"/>
      <c r="I206" s="32"/>
      <c r="J206" s="99"/>
      <c r="K206" s="98"/>
      <c r="L206" s="32"/>
      <c r="M206" s="99"/>
      <c r="N206" s="98"/>
      <c r="O206" s="32"/>
      <c r="P206" s="110"/>
      <c r="Q206" s="110"/>
      <c r="R206" s="110"/>
      <c r="S206" s="30"/>
      <c r="T206" s="110"/>
      <c r="U206" s="110"/>
      <c r="V206" s="110"/>
      <c r="W206" s="30"/>
      <c r="X206" s="110"/>
      <c r="Y206" s="110"/>
      <c r="Z206" s="110"/>
      <c r="AA206" s="30"/>
      <c r="AB206" s="110"/>
      <c r="AC206" s="110"/>
      <c r="AD206" s="110"/>
      <c r="AE206" s="30"/>
      <c r="AF206" s="110"/>
      <c r="AG206" s="110"/>
      <c r="AH206" s="110"/>
      <c r="AI206" s="32"/>
      <c r="AJ206" s="110"/>
      <c r="AK206" s="110"/>
      <c r="AL206" s="110"/>
      <c r="AM206" s="32"/>
      <c r="AN206" s="110"/>
      <c r="AO206" s="110"/>
      <c r="AP206" s="110"/>
      <c r="AQ206" s="32"/>
      <c r="AR206" s="113">
        <v>236615</v>
      </c>
      <c r="AS206" s="113">
        <v>216993</v>
      </c>
      <c r="AT206" s="113"/>
      <c r="AU206" s="113">
        <v>159542</v>
      </c>
      <c r="AV206" s="113">
        <v>129317</v>
      </c>
      <c r="AW206" t="s" s="30">
        <v>7807</v>
      </c>
      <c r="AX206" s="32"/>
      <c r="AY206" s="114"/>
      <c r="AZ206" s="114"/>
      <c r="BA206" s="114"/>
      <c r="BB206" s="114"/>
      <c r="BC206" s="114"/>
      <c r="BD206" s="32"/>
      <c r="BE206" s="32"/>
      <c r="BF206" s="39"/>
    </row>
    <row r="207" ht="18" customHeight="1">
      <c r="A207" t="s" s="20">
        <f>"T "&amp;B207</f>
        <v>7817</v>
      </c>
      <c r="B207" s="108">
        <v>204</v>
      </c>
      <c r="C207" s="108">
        <v>1874</v>
      </c>
      <c r="D207" s="105"/>
      <c r="E207" s="102"/>
      <c r="F207" s="16"/>
      <c r="G207" s="103"/>
      <c r="H207" s="102"/>
      <c r="I207" s="16"/>
      <c r="J207" s="103"/>
      <c r="K207" s="102"/>
      <c r="L207" s="16"/>
      <c r="M207" s="103"/>
      <c r="N207" s="102"/>
      <c r="O207" s="16"/>
      <c r="P207" s="109"/>
      <c r="Q207" s="109"/>
      <c r="R207" s="109"/>
      <c r="S207" s="34"/>
      <c r="T207" s="109"/>
      <c r="U207" s="109"/>
      <c r="V207" s="109"/>
      <c r="W207" s="34"/>
      <c r="X207" s="109"/>
      <c r="Y207" s="109"/>
      <c r="Z207" s="109"/>
      <c r="AA207" s="34"/>
      <c r="AB207" s="109"/>
      <c r="AC207" s="109"/>
      <c r="AD207" s="109"/>
      <c r="AE207" s="34"/>
      <c r="AF207" s="109"/>
      <c r="AG207" s="109"/>
      <c r="AH207" s="109"/>
      <c r="AI207" s="16"/>
      <c r="AJ207" s="109"/>
      <c r="AK207" s="109"/>
      <c r="AL207" s="109"/>
      <c r="AM207" s="16"/>
      <c r="AN207" s="109"/>
      <c r="AO207" s="109"/>
      <c r="AP207" s="109"/>
      <c r="AQ207" s="16"/>
      <c r="AR207" s="111">
        <v>178398</v>
      </c>
      <c r="AS207" s="111">
        <v>240628</v>
      </c>
      <c r="AT207" s="111"/>
      <c r="AU207" s="111">
        <v>98301</v>
      </c>
      <c r="AV207" s="111">
        <v>134655</v>
      </c>
      <c r="AW207" t="s" s="34">
        <v>7807</v>
      </c>
      <c r="AX207" s="16"/>
      <c r="AY207" s="112"/>
      <c r="AZ207" s="112"/>
      <c r="BA207" s="112"/>
      <c r="BB207" s="112"/>
      <c r="BC207" s="112"/>
      <c r="BD207" s="16"/>
      <c r="BE207" s="16"/>
      <c r="BF207" s="55"/>
    </row>
    <row r="208" ht="18" customHeight="1">
      <c r="A208" t="s" s="20">
        <f>"T "&amp;B208</f>
        <v>7818</v>
      </c>
      <c r="B208" s="106">
        <v>205</v>
      </c>
      <c r="C208" s="106">
        <v>1875</v>
      </c>
      <c r="D208" s="107"/>
      <c r="E208" s="98"/>
      <c r="F208" s="32"/>
      <c r="G208" s="99"/>
      <c r="H208" s="98"/>
      <c r="I208" s="32"/>
      <c r="J208" s="99"/>
      <c r="K208" s="98"/>
      <c r="L208" s="32"/>
      <c r="M208" s="99"/>
      <c r="N208" s="98"/>
      <c r="O208" s="32"/>
      <c r="P208" s="110"/>
      <c r="Q208" s="110"/>
      <c r="R208" s="110"/>
      <c r="S208" s="30"/>
      <c r="T208" s="110"/>
      <c r="U208" s="110"/>
      <c r="V208" s="110"/>
      <c r="W208" s="30"/>
      <c r="X208" s="110"/>
      <c r="Y208" s="110"/>
      <c r="Z208" s="110"/>
      <c r="AA208" s="30"/>
      <c r="AB208" s="110"/>
      <c r="AC208" s="110"/>
      <c r="AD208" s="110"/>
      <c r="AE208" s="30"/>
      <c r="AF208" s="110"/>
      <c r="AG208" s="110"/>
      <c r="AH208" s="110"/>
      <c r="AI208" s="32"/>
      <c r="AJ208" s="110"/>
      <c r="AK208" s="110"/>
      <c r="AL208" s="110"/>
      <c r="AM208" s="32"/>
      <c r="AN208" s="110"/>
      <c r="AO208" s="110"/>
      <c r="AP208" s="110"/>
      <c r="AQ208" s="32"/>
      <c r="AR208" s="113">
        <v>175321</v>
      </c>
      <c r="AS208" s="113">
        <v>202512</v>
      </c>
      <c r="AT208" s="113"/>
      <c r="AU208" s="113">
        <v>95936</v>
      </c>
      <c r="AV208" s="113">
        <v>104331</v>
      </c>
      <c r="AW208" t="s" s="30">
        <v>7807</v>
      </c>
      <c r="AX208" s="32"/>
      <c r="AY208" s="114">
        <v>876602.666666667</v>
      </c>
      <c r="AZ208" s="114">
        <v>1012560</v>
      </c>
      <c r="BA208" t="s" s="30"/>
      <c r="BB208" s="114">
        <v>475178.666666667</v>
      </c>
      <c r="BC208" s="114">
        <v>521653.333333333</v>
      </c>
      <c r="BD208" t="s" s="30">
        <v>7819</v>
      </c>
      <c r="BE208" s="32"/>
      <c r="BF208" s="39"/>
    </row>
    <row r="209" ht="18" customHeight="1">
      <c r="A209" t="s" s="20">
        <f>"T "&amp;B209</f>
        <v>7820</v>
      </c>
      <c r="B209" s="108">
        <v>206</v>
      </c>
      <c r="C209" s="108">
        <v>1876</v>
      </c>
      <c r="D209" s="105"/>
      <c r="E209" s="102"/>
      <c r="F209" s="16"/>
      <c r="G209" s="103"/>
      <c r="H209" s="102"/>
      <c r="I209" s="16"/>
      <c r="J209" s="103"/>
      <c r="K209" s="102"/>
      <c r="L209" s="16"/>
      <c r="M209" s="103"/>
      <c r="N209" s="102"/>
      <c r="O209" s="16"/>
      <c r="P209" s="109"/>
      <c r="Q209" s="109"/>
      <c r="R209" s="109"/>
      <c r="S209" s="34"/>
      <c r="T209" s="109"/>
      <c r="U209" s="109"/>
      <c r="V209" s="109"/>
      <c r="W209" s="34"/>
      <c r="X209" s="109"/>
      <c r="Y209" s="109"/>
      <c r="Z209" s="109"/>
      <c r="AA209" s="34"/>
      <c r="AB209" s="109"/>
      <c r="AC209" s="109"/>
      <c r="AD209" s="109"/>
      <c r="AE209" s="34"/>
      <c r="AF209" s="109"/>
      <c r="AG209" s="109"/>
      <c r="AH209" s="109"/>
      <c r="AI209" s="16"/>
      <c r="AJ209" s="109"/>
      <c r="AK209" s="109"/>
      <c r="AL209" s="109"/>
      <c r="AM209" s="16"/>
      <c r="AN209" s="109"/>
      <c r="AO209" s="109"/>
      <c r="AP209" s="109"/>
      <c r="AQ209" s="16"/>
      <c r="AR209" s="111">
        <v>163403</v>
      </c>
      <c r="AS209" s="111">
        <v>206420</v>
      </c>
      <c r="AT209" s="111"/>
      <c r="AU209" s="111">
        <v>99946</v>
      </c>
      <c r="AV209" s="111">
        <v>127547</v>
      </c>
      <c r="AW209" t="s" s="34">
        <v>7807</v>
      </c>
      <c r="AX209" s="16"/>
      <c r="AY209" s="112">
        <v>865903.241895264</v>
      </c>
      <c r="AZ209" s="112">
        <v>1093873.31670823</v>
      </c>
      <c r="BA209" t="s" s="34"/>
      <c r="BB209" s="112">
        <v>529639.9002493781</v>
      </c>
      <c r="BC209" s="112">
        <v>675902.244389029</v>
      </c>
      <c r="BD209" t="s" s="34">
        <v>7819</v>
      </c>
      <c r="BE209" s="16"/>
      <c r="BF209" s="55"/>
    </row>
    <row r="210" ht="18" customHeight="1">
      <c r="A210" t="s" s="20">
        <f>"T "&amp;B210</f>
        <v>7821</v>
      </c>
      <c r="B210" s="106">
        <v>207</v>
      </c>
      <c r="C210" s="106">
        <v>1877</v>
      </c>
      <c r="D210" s="107"/>
      <c r="E210" s="98"/>
      <c r="F210" s="32"/>
      <c r="G210" s="99"/>
      <c r="H210" s="98"/>
      <c r="I210" s="32"/>
      <c r="J210" s="99"/>
      <c r="K210" s="98"/>
      <c r="L210" s="32"/>
      <c r="M210" s="99"/>
      <c r="N210" s="98"/>
      <c r="O210" s="32"/>
      <c r="P210" s="110"/>
      <c r="Q210" s="110"/>
      <c r="R210" s="110"/>
      <c r="S210" s="30"/>
      <c r="T210" s="110"/>
      <c r="U210" s="110"/>
      <c r="V210" s="110"/>
      <c r="W210" s="30"/>
      <c r="X210" s="110"/>
      <c r="Y210" s="110"/>
      <c r="Z210" s="110"/>
      <c r="AA210" s="30"/>
      <c r="AB210" s="110"/>
      <c r="AC210" s="110"/>
      <c r="AD210" s="110"/>
      <c r="AE210" s="30"/>
      <c r="AF210" s="110"/>
      <c r="AG210" s="110"/>
      <c r="AH210" s="110"/>
      <c r="AI210" s="32"/>
      <c r="AJ210" s="110"/>
      <c r="AK210" s="110"/>
      <c r="AL210" s="110"/>
      <c r="AM210" s="32"/>
      <c r="AN210" s="110"/>
      <c r="AO210" s="110"/>
      <c r="AP210" s="110"/>
      <c r="AQ210" s="32"/>
      <c r="AR210" s="113"/>
      <c r="AS210" s="113"/>
      <c r="AT210" s="113"/>
      <c r="AU210" s="113"/>
      <c r="AV210" s="113"/>
      <c r="AW210" s="32"/>
      <c r="AX210" s="32"/>
      <c r="AY210" s="114">
        <v>878382.044887782</v>
      </c>
      <c r="AZ210" s="114">
        <v>659772.568578555</v>
      </c>
      <c r="BA210" t="s" s="30"/>
      <c r="BB210" s="114">
        <v>447998.004987532</v>
      </c>
      <c r="BC210" s="114">
        <v>501031.421446385</v>
      </c>
      <c r="BD210" t="s" s="30">
        <v>7819</v>
      </c>
      <c r="BE210" t="s" s="30">
        <v>7822</v>
      </c>
      <c r="BF210" s="39"/>
    </row>
    <row r="211" ht="18" customHeight="1">
      <c r="A211" t="s" s="20">
        <f>"T "&amp;B211</f>
        <v>7823</v>
      </c>
      <c r="B211" s="108">
        <v>208</v>
      </c>
      <c r="C211" s="108">
        <v>1878</v>
      </c>
      <c r="D211" s="105"/>
      <c r="E211" s="102"/>
      <c r="F211" s="16"/>
      <c r="G211" s="103"/>
      <c r="H211" s="102"/>
      <c r="I211" s="16"/>
      <c r="J211" s="103"/>
      <c r="K211" s="102"/>
      <c r="L211" s="16"/>
      <c r="M211" s="103"/>
      <c r="N211" s="102"/>
      <c r="O211" s="16"/>
      <c r="P211" s="109"/>
      <c r="Q211" s="109"/>
      <c r="R211" s="109"/>
      <c r="S211" s="34"/>
      <c r="T211" s="109"/>
      <c r="U211" s="109"/>
      <c r="V211" s="109"/>
      <c r="W211" s="34"/>
      <c r="X211" s="109"/>
      <c r="Y211" s="109"/>
      <c r="Z211" s="109"/>
      <c r="AA211" s="34"/>
      <c r="AB211" s="109"/>
      <c r="AC211" s="109"/>
      <c r="AD211" s="109"/>
      <c r="AE211" s="34"/>
      <c r="AF211" s="109"/>
      <c r="AG211" s="109"/>
      <c r="AH211" s="109"/>
      <c r="AI211" s="16"/>
      <c r="AJ211" s="109"/>
      <c r="AK211" s="109"/>
      <c r="AL211" s="109"/>
      <c r="AM211" s="16"/>
      <c r="AN211" s="109"/>
      <c r="AO211" s="109"/>
      <c r="AP211" s="109"/>
      <c r="AQ211" s="16"/>
      <c r="AR211" s="111"/>
      <c r="AS211" s="111"/>
      <c r="AT211" s="111"/>
      <c r="AU211" s="111"/>
      <c r="AV211" s="111"/>
      <c r="AW211" s="16"/>
      <c r="AX211" s="16"/>
      <c r="AY211" s="112">
        <v>971855.639097744</v>
      </c>
      <c r="AZ211" s="112">
        <v>664884.210526316</v>
      </c>
      <c r="BA211" t="s" s="34"/>
      <c r="BB211" s="112">
        <v>562321.8045112781</v>
      </c>
      <c r="BC211" s="112">
        <v>479157.894736842</v>
      </c>
      <c r="BD211" t="s" s="34">
        <v>7819</v>
      </c>
      <c r="BE211" t="s" s="34">
        <v>7822</v>
      </c>
      <c r="BF211" s="55"/>
    </row>
    <row r="212" ht="18" customHeight="1">
      <c r="A212" t="s" s="20">
        <f>"T "&amp;B212</f>
        <v>7824</v>
      </c>
      <c r="B212" s="106">
        <v>209</v>
      </c>
      <c r="C212" s="106">
        <v>1879</v>
      </c>
      <c r="D212" s="107"/>
      <c r="E212" s="98"/>
      <c r="F212" s="32"/>
      <c r="G212" s="99"/>
      <c r="H212" s="98"/>
      <c r="I212" s="32"/>
      <c r="J212" s="99"/>
      <c r="K212" s="98"/>
      <c r="L212" s="32"/>
      <c r="M212" s="99"/>
      <c r="N212" s="98"/>
      <c r="O212" s="32"/>
      <c r="P212" s="110"/>
      <c r="Q212" s="110"/>
      <c r="R212" s="110"/>
      <c r="S212" s="30"/>
      <c r="T212" s="110"/>
      <c r="U212" s="110"/>
      <c r="V212" s="110"/>
      <c r="W212" s="30"/>
      <c r="X212" s="110"/>
      <c r="Y212" s="110"/>
      <c r="Z212" s="110"/>
      <c r="AA212" s="30"/>
      <c r="AB212" s="110"/>
      <c r="AC212" s="110"/>
      <c r="AD212" s="110"/>
      <c r="AE212" s="30"/>
      <c r="AF212" s="110"/>
      <c r="AG212" s="110"/>
      <c r="AH212" s="110"/>
      <c r="AI212" s="32"/>
      <c r="AJ212" s="110"/>
      <c r="AK212" s="110"/>
      <c r="AL212" s="110"/>
      <c r="AM212" s="32"/>
      <c r="AN212" s="110"/>
      <c r="AO212" s="110"/>
      <c r="AP212" s="110"/>
      <c r="AQ212" s="32"/>
      <c r="AR212" s="113"/>
      <c r="AS212" s="113"/>
      <c r="AT212" s="113"/>
      <c r="AU212" s="113"/>
      <c r="AV212" s="113"/>
      <c r="AW212" s="32"/>
      <c r="AX212" s="32"/>
      <c r="AY212" s="114">
        <v>811440.601503759</v>
      </c>
      <c r="AZ212" s="114">
        <v>952475.187969925</v>
      </c>
      <c r="BA212" t="s" s="30"/>
      <c r="BB212" s="114">
        <v>402381.954887218</v>
      </c>
      <c r="BC212" s="114">
        <v>598345.864661654</v>
      </c>
      <c r="BD212" t="s" s="30">
        <v>7819</v>
      </c>
      <c r="BE212" s="32"/>
      <c r="BF212" s="39"/>
    </row>
    <row r="213" ht="18" customHeight="1">
      <c r="A213" t="s" s="20">
        <f>"T "&amp;B213</f>
        <v>7825</v>
      </c>
      <c r="B213" s="108">
        <v>210</v>
      </c>
      <c r="C213" s="108">
        <v>1880</v>
      </c>
      <c r="D213" s="105"/>
      <c r="E213" s="102"/>
      <c r="F213" s="16"/>
      <c r="G213" s="103"/>
      <c r="H213" s="102"/>
      <c r="I213" s="16"/>
      <c r="J213" s="103"/>
      <c r="K213" s="102"/>
      <c r="L213" s="16"/>
      <c r="M213" s="103"/>
      <c r="N213" s="102"/>
      <c r="O213" s="16"/>
      <c r="P213" s="109"/>
      <c r="Q213" s="109"/>
      <c r="R213" s="109"/>
      <c r="S213" s="34"/>
      <c r="T213" s="109"/>
      <c r="U213" s="109"/>
      <c r="V213" s="109"/>
      <c r="W213" s="34"/>
      <c r="X213" s="109"/>
      <c r="Y213" s="109"/>
      <c r="Z213" s="109"/>
      <c r="AA213" s="34"/>
      <c r="AB213" s="109"/>
      <c r="AC213" s="109"/>
      <c r="AD213" s="109"/>
      <c r="AE213" s="34"/>
      <c r="AF213" s="109"/>
      <c r="AG213" s="109"/>
      <c r="AH213" s="109"/>
      <c r="AI213" s="16"/>
      <c r="AJ213" s="109"/>
      <c r="AK213" s="109"/>
      <c r="AL213" s="109"/>
      <c r="AM213" s="16"/>
      <c r="AN213" s="109"/>
      <c r="AO213" s="109"/>
      <c r="AP213" s="109"/>
      <c r="AQ213" s="16"/>
      <c r="AR213" s="111"/>
      <c r="AS213" s="111"/>
      <c r="AT213" s="111"/>
      <c r="AU213" s="111"/>
      <c r="AV213" s="111"/>
      <c r="AW213" s="16"/>
      <c r="AX213" s="16"/>
      <c r="AY213" s="112">
        <v>1203855.63909774</v>
      </c>
      <c r="AZ213" s="112">
        <v>1283284.21052632</v>
      </c>
      <c r="BA213" t="s" s="34"/>
      <c r="BB213" s="112">
        <v>623560.902255639</v>
      </c>
      <c r="BC213" s="112">
        <v>595254.135338346</v>
      </c>
      <c r="BD213" t="s" s="34">
        <v>7819</v>
      </c>
      <c r="BE213" s="16"/>
      <c r="BF213" s="55"/>
    </row>
    <row r="214" ht="18" customHeight="1">
      <c r="A214" t="s" s="20">
        <f>"T "&amp;B214</f>
        <v>7826</v>
      </c>
      <c r="B214" s="106">
        <v>211</v>
      </c>
      <c r="C214" s="106">
        <v>1881</v>
      </c>
      <c r="D214" s="107"/>
      <c r="E214" s="98"/>
      <c r="F214" s="32"/>
      <c r="G214" s="99"/>
      <c r="H214" s="98"/>
      <c r="I214" s="32"/>
      <c r="J214" s="99"/>
      <c r="K214" s="98"/>
      <c r="L214" s="32"/>
      <c r="M214" s="99"/>
      <c r="N214" s="98"/>
      <c r="O214" s="32"/>
      <c r="P214" s="110"/>
      <c r="Q214" s="110"/>
      <c r="R214" s="110"/>
      <c r="S214" s="30"/>
      <c r="T214" s="110"/>
      <c r="U214" s="110"/>
      <c r="V214" s="110"/>
      <c r="W214" s="30"/>
      <c r="X214" s="110"/>
      <c r="Y214" s="110"/>
      <c r="Z214" s="110"/>
      <c r="AA214" s="30"/>
      <c r="AB214" s="110"/>
      <c r="AC214" s="110"/>
      <c r="AD214" s="110"/>
      <c r="AE214" s="30"/>
      <c r="AF214" s="110"/>
      <c r="AG214" s="110"/>
      <c r="AH214" s="110"/>
      <c r="AI214" s="32"/>
      <c r="AJ214" s="110"/>
      <c r="AK214" s="110"/>
      <c r="AL214" s="110"/>
      <c r="AM214" s="32"/>
      <c r="AN214" s="110"/>
      <c r="AO214" s="110"/>
      <c r="AP214" s="110"/>
      <c r="AQ214" s="32"/>
      <c r="AR214" s="113"/>
      <c r="AS214" s="113"/>
      <c r="AT214" s="113"/>
      <c r="AU214" s="113"/>
      <c r="AV214" s="113"/>
      <c r="AW214" s="32"/>
      <c r="AX214" s="32"/>
      <c r="AY214" s="114">
        <v>1024228.57142857</v>
      </c>
      <c r="AZ214" s="114">
        <v>1255615.03759398</v>
      </c>
      <c r="BA214" t="s" s="30"/>
      <c r="BB214" s="114">
        <v>556000</v>
      </c>
      <c r="BC214" s="114">
        <v>697888.721804511</v>
      </c>
      <c r="BD214" t="s" s="30">
        <v>7819</v>
      </c>
      <c r="BE214" s="32"/>
      <c r="BF214" s="39"/>
    </row>
    <row r="215" ht="18" customHeight="1">
      <c r="A215" t="s" s="20">
        <f>"T "&amp;B215</f>
        <v>7827</v>
      </c>
      <c r="B215" s="108">
        <v>212</v>
      </c>
      <c r="C215" s="108">
        <v>1882</v>
      </c>
      <c r="D215" s="105"/>
      <c r="E215" s="102"/>
      <c r="F215" s="16"/>
      <c r="G215" s="103"/>
      <c r="H215" s="102"/>
      <c r="I215" s="16"/>
      <c r="J215" s="103"/>
      <c r="K215" s="102"/>
      <c r="L215" s="16"/>
      <c r="M215" s="103"/>
      <c r="N215" s="102"/>
      <c r="O215" s="16"/>
      <c r="P215" s="109"/>
      <c r="Q215" s="109"/>
      <c r="R215" s="109"/>
      <c r="S215" s="34"/>
      <c r="T215" s="109"/>
      <c r="U215" s="109"/>
      <c r="V215" s="109"/>
      <c r="W215" s="34"/>
      <c r="X215" s="109"/>
      <c r="Y215" s="109"/>
      <c r="Z215" s="109"/>
      <c r="AA215" s="34"/>
      <c r="AB215" s="109"/>
      <c r="AC215" s="109"/>
      <c r="AD215" s="109"/>
      <c r="AE215" s="34"/>
      <c r="AF215" s="109"/>
      <c r="AG215" s="109"/>
      <c r="AH215" s="109"/>
      <c r="AI215" s="16"/>
      <c r="AJ215" s="109"/>
      <c r="AK215" s="109"/>
      <c r="AL215" s="109"/>
      <c r="AM215" s="16"/>
      <c r="AN215" s="109"/>
      <c r="AO215" s="109"/>
      <c r="AP215" s="109"/>
      <c r="AQ215" s="16"/>
      <c r="AR215" s="111"/>
      <c r="AS215" s="111"/>
      <c r="AT215" s="111"/>
      <c r="AU215" s="111"/>
      <c r="AV215" s="111"/>
      <c r="AW215" s="16"/>
      <c r="AX215" s="16"/>
      <c r="AY215" s="112">
        <v>1181918.79699248</v>
      </c>
      <c r="AZ215" s="112">
        <v>1271957.89473684</v>
      </c>
      <c r="BA215" t="s" s="34"/>
      <c r="BB215" s="112">
        <v>597768.421052632</v>
      </c>
      <c r="BC215" s="112">
        <v>679963.909774436</v>
      </c>
      <c r="BD215" t="s" s="34">
        <v>7819</v>
      </c>
      <c r="BE215" s="16"/>
      <c r="BF215" s="55"/>
    </row>
    <row r="216" ht="18" customHeight="1">
      <c r="A216" t="s" s="20">
        <f>"T "&amp;B216</f>
        <v>7828</v>
      </c>
      <c r="B216" s="106">
        <v>213</v>
      </c>
      <c r="C216" s="106">
        <v>1883</v>
      </c>
      <c r="D216" s="107"/>
      <c r="E216" s="98"/>
      <c r="F216" s="32"/>
      <c r="G216" s="99"/>
      <c r="H216" s="98"/>
      <c r="I216" s="32"/>
      <c r="J216" s="99"/>
      <c r="K216" s="98"/>
      <c r="L216" s="32"/>
      <c r="M216" s="99"/>
      <c r="N216" s="98"/>
      <c r="O216" s="32"/>
      <c r="P216" s="110"/>
      <c r="Q216" s="110"/>
      <c r="R216" s="110"/>
      <c r="S216" s="30"/>
      <c r="T216" s="110"/>
      <c r="U216" s="110"/>
      <c r="V216" s="110"/>
      <c r="W216" s="30"/>
      <c r="X216" s="110"/>
      <c r="Y216" s="110"/>
      <c r="Z216" s="110"/>
      <c r="AA216" s="30"/>
      <c r="AB216" s="110"/>
      <c r="AC216" s="110"/>
      <c r="AD216" s="110"/>
      <c r="AE216" s="30"/>
      <c r="AF216" s="110"/>
      <c r="AG216" s="110"/>
      <c r="AH216" s="110"/>
      <c r="AI216" s="32"/>
      <c r="AJ216" s="110"/>
      <c r="AK216" s="110"/>
      <c r="AL216" s="110"/>
      <c r="AM216" s="32"/>
      <c r="AN216" s="110"/>
      <c r="AO216" s="110"/>
      <c r="AP216" s="110"/>
      <c r="AQ216" s="32"/>
      <c r="AR216" s="113"/>
      <c r="AS216" s="113"/>
      <c r="AT216" s="113"/>
      <c r="AU216" s="113"/>
      <c r="AV216" s="113"/>
      <c r="AW216" s="32"/>
      <c r="AX216" s="32"/>
      <c r="AY216" s="114">
        <v>1334725.62814071</v>
      </c>
      <c r="AZ216" s="114">
        <v>1502936.68341709</v>
      </c>
      <c r="BA216" t="s" s="30"/>
      <c r="BB216" s="114">
        <v>738554.773869348</v>
      </c>
      <c r="BC216" s="114">
        <v>880733.66834171</v>
      </c>
      <c r="BD216" t="s" s="30">
        <v>7819</v>
      </c>
      <c r="BE216" s="32"/>
      <c r="BF216" s="39"/>
    </row>
    <row r="217" ht="18" customHeight="1">
      <c r="A217" t="s" s="20">
        <f>"T "&amp;B217</f>
        <v>7829</v>
      </c>
      <c r="B217" s="108">
        <v>214</v>
      </c>
      <c r="C217" s="108">
        <v>1884</v>
      </c>
      <c r="D217" s="105"/>
      <c r="E217" s="102"/>
      <c r="F217" s="16"/>
      <c r="G217" s="103"/>
      <c r="H217" s="102"/>
      <c r="I217" s="16"/>
      <c r="J217" s="103"/>
      <c r="K217" s="102"/>
      <c r="L217" s="16"/>
      <c r="M217" s="103"/>
      <c r="N217" s="102"/>
      <c r="O217" s="16"/>
      <c r="P217" s="109"/>
      <c r="Q217" s="109"/>
      <c r="R217" s="109"/>
      <c r="S217" s="34"/>
      <c r="T217" s="109"/>
      <c r="U217" s="109"/>
      <c r="V217" s="109"/>
      <c r="W217" s="34"/>
      <c r="X217" s="109"/>
      <c r="Y217" s="109"/>
      <c r="Z217" s="109"/>
      <c r="AA217" s="34"/>
      <c r="AB217" s="109"/>
      <c r="AC217" s="109"/>
      <c r="AD217" s="109"/>
      <c r="AE217" s="34"/>
      <c r="AF217" s="109"/>
      <c r="AG217" s="109"/>
      <c r="AH217" s="109"/>
      <c r="AI217" s="16"/>
      <c r="AJ217" s="109"/>
      <c r="AK217" s="109"/>
      <c r="AL217" s="109"/>
      <c r="AM217" s="16"/>
      <c r="AN217" s="109"/>
      <c r="AO217" s="109"/>
      <c r="AP217" s="109"/>
      <c r="AQ217" s="16"/>
      <c r="AR217" s="111"/>
      <c r="AS217" s="111"/>
      <c r="AT217" s="111"/>
      <c r="AU217" s="111"/>
      <c r="AV217" s="111"/>
      <c r="AW217" s="16"/>
      <c r="AX217" s="16"/>
      <c r="AY217" s="112">
        <v>1178737.68844221</v>
      </c>
      <c r="AZ217" s="112">
        <v>1575280.40201005</v>
      </c>
      <c r="BA217" t="s" s="34"/>
      <c r="BB217" s="112">
        <v>633202.010050253</v>
      </c>
      <c r="BC217" s="112">
        <v>1017431.1557789</v>
      </c>
      <c r="BD217" t="s" s="34">
        <v>7819</v>
      </c>
      <c r="BE217" s="16"/>
      <c r="BF217" s="55"/>
    </row>
    <row r="218" ht="18" customHeight="1">
      <c r="A218" t="s" s="20">
        <f>"T "&amp;B218</f>
        <v>7830</v>
      </c>
      <c r="B218" s="106">
        <v>215</v>
      </c>
      <c r="C218" s="106">
        <v>1885</v>
      </c>
      <c r="D218" s="107"/>
      <c r="E218" s="98"/>
      <c r="F218" s="32"/>
      <c r="G218" s="99"/>
      <c r="H218" s="98"/>
      <c r="I218" s="32"/>
      <c r="J218" s="99"/>
      <c r="K218" s="98"/>
      <c r="L218" s="32"/>
      <c r="M218" s="99"/>
      <c r="N218" s="98"/>
      <c r="O218" s="32"/>
      <c r="P218" s="110"/>
      <c r="Q218" s="110"/>
      <c r="R218" s="110"/>
      <c r="S218" s="30"/>
      <c r="T218" s="110"/>
      <c r="U218" s="110"/>
      <c r="V218" s="110"/>
      <c r="W218" s="30"/>
      <c r="X218" s="110"/>
      <c r="Y218" s="110"/>
      <c r="Z218" s="110"/>
      <c r="AA218" s="30"/>
      <c r="AB218" s="110"/>
      <c r="AC218" s="110"/>
      <c r="AD218" s="110"/>
      <c r="AE218" s="30"/>
      <c r="AF218" s="110"/>
      <c r="AG218" s="110"/>
      <c r="AH218" s="110"/>
      <c r="AI218" s="32"/>
      <c r="AJ218" s="110"/>
      <c r="AK218" s="110"/>
      <c r="AL218" s="110"/>
      <c r="AM218" s="32"/>
      <c r="AN218" s="110"/>
      <c r="AO218" s="110"/>
      <c r="AP218" s="110"/>
      <c r="AQ218" s="32"/>
      <c r="AR218" s="113"/>
      <c r="AS218" s="113"/>
      <c r="AT218" s="113"/>
      <c r="AU218" s="113"/>
      <c r="AV218" s="113"/>
      <c r="AW218" s="32"/>
      <c r="AX218" s="32"/>
      <c r="AY218" s="114">
        <v>1274280</v>
      </c>
      <c r="AZ218" s="114">
        <v>1221397.89473684</v>
      </c>
      <c r="BA218" t="s" s="30"/>
      <c r="BB218" s="114">
        <v>553383.157894738</v>
      </c>
      <c r="BC218" s="114">
        <v>708802.105263159</v>
      </c>
      <c r="BD218" t="s" s="30">
        <v>7831</v>
      </c>
      <c r="BE218" s="32"/>
      <c r="BF218" s="39"/>
    </row>
    <row r="219" ht="18" customHeight="1">
      <c r="A219" t="s" s="20">
        <f>"T "&amp;B219</f>
        <v>7832</v>
      </c>
      <c r="B219" s="108">
        <v>216</v>
      </c>
      <c r="C219" s="108">
        <v>1886</v>
      </c>
      <c r="D219" s="105"/>
      <c r="E219" s="102"/>
      <c r="F219" s="16"/>
      <c r="G219" s="103"/>
      <c r="H219" s="102"/>
      <c r="I219" s="16"/>
      <c r="J219" s="103"/>
      <c r="K219" s="102"/>
      <c r="L219" s="16"/>
      <c r="M219" s="103"/>
      <c r="N219" s="102"/>
      <c r="O219" s="16"/>
      <c r="P219" s="109"/>
      <c r="Q219" s="109"/>
      <c r="R219" s="109"/>
      <c r="S219" s="34"/>
      <c r="T219" s="109"/>
      <c r="U219" s="109"/>
      <c r="V219" s="109"/>
      <c r="W219" s="34"/>
      <c r="X219" s="109"/>
      <c r="Y219" s="109"/>
      <c r="Z219" s="109"/>
      <c r="AA219" s="34"/>
      <c r="AB219" s="109"/>
      <c r="AC219" s="109"/>
      <c r="AD219" s="109"/>
      <c r="AE219" s="34"/>
      <c r="AF219" s="109"/>
      <c r="AG219" s="109"/>
      <c r="AH219" s="109"/>
      <c r="AI219" s="16"/>
      <c r="AJ219" s="109"/>
      <c r="AK219" s="109"/>
      <c r="AL219" s="109"/>
      <c r="AM219" s="16"/>
      <c r="AN219" s="109"/>
      <c r="AO219" s="109"/>
      <c r="AP219" s="109"/>
      <c r="AQ219" s="16"/>
      <c r="AR219" s="111"/>
      <c r="AS219" s="111"/>
      <c r="AT219" s="111"/>
      <c r="AU219" s="111"/>
      <c r="AV219" s="111"/>
      <c r="AW219" s="16"/>
      <c r="AX219" s="16"/>
      <c r="AY219" s="112">
        <v>1179798.85714286</v>
      </c>
      <c r="AZ219" s="112">
        <v>1400235.42857143</v>
      </c>
      <c r="BA219" t="s" s="34"/>
      <c r="BB219" s="112">
        <v>470139.42857143</v>
      </c>
      <c r="BC219" s="112">
        <v>903373.7142857159</v>
      </c>
      <c r="BD219" t="s" s="34">
        <v>7831</v>
      </c>
      <c r="BE219" s="16"/>
      <c r="BF219" s="55"/>
    </row>
    <row r="220" ht="18" customHeight="1">
      <c r="A220" t="s" s="20">
        <f>"T "&amp;B220</f>
        <v>7833</v>
      </c>
      <c r="B220" s="106">
        <v>217</v>
      </c>
      <c r="C220" s="106">
        <v>1887</v>
      </c>
      <c r="D220" s="107"/>
      <c r="E220" s="98"/>
      <c r="F220" s="32"/>
      <c r="G220" s="99"/>
      <c r="H220" s="98"/>
      <c r="I220" s="32"/>
      <c r="J220" s="99"/>
      <c r="K220" s="98"/>
      <c r="L220" s="32"/>
      <c r="M220" s="99"/>
      <c r="N220" s="98"/>
      <c r="O220" s="32"/>
      <c r="P220" s="110"/>
      <c r="Q220" s="110"/>
      <c r="R220" s="110"/>
      <c r="S220" s="30"/>
      <c r="T220" s="110"/>
      <c r="U220" s="110"/>
      <c r="V220" s="110"/>
      <c r="W220" s="30"/>
      <c r="X220" s="110"/>
      <c r="Y220" s="110"/>
      <c r="Z220" s="110"/>
      <c r="AA220" s="30"/>
      <c r="AB220" s="110"/>
      <c r="AC220" s="110"/>
      <c r="AD220" s="110"/>
      <c r="AE220" s="30"/>
      <c r="AF220" s="110"/>
      <c r="AG220" s="110"/>
      <c r="AH220" s="110"/>
      <c r="AI220" s="32"/>
      <c r="AJ220" s="110"/>
      <c r="AK220" s="110"/>
      <c r="AL220" s="110"/>
      <c r="AM220" s="32"/>
      <c r="AN220" s="110"/>
      <c r="AO220" s="110"/>
      <c r="AP220" s="110"/>
      <c r="AQ220" s="32"/>
      <c r="AR220" s="113"/>
      <c r="AS220" s="113"/>
      <c r="AT220" s="113"/>
      <c r="AU220" s="113"/>
      <c r="AV220" s="113"/>
      <c r="AW220" s="32"/>
      <c r="AX220" s="32"/>
      <c r="AY220" s="114">
        <v>1097718.85714286</v>
      </c>
      <c r="AZ220" s="114">
        <v>1349712</v>
      </c>
      <c r="BA220" t="s" s="30"/>
      <c r="BB220" s="114">
        <v>477606.857142858</v>
      </c>
      <c r="BC220" s="114">
        <v>785499.42857143</v>
      </c>
      <c r="BD220" t="s" s="30">
        <v>7831</v>
      </c>
      <c r="BE220" s="32"/>
      <c r="BF220" s="39"/>
    </row>
    <row r="221" ht="18" customHeight="1">
      <c r="A221" t="s" s="20">
        <f>"T "&amp;B221</f>
        <v>7834</v>
      </c>
      <c r="B221" s="108">
        <v>218</v>
      </c>
      <c r="C221" s="108">
        <v>1888</v>
      </c>
      <c r="D221" s="105"/>
      <c r="E221" s="102"/>
      <c r="F221" s="16"/>
      <c r="G221" s="103"/>
      <c r="H221" s="102"/>
      <c r="I221" s="16"/>
      <c r="J221" s="103"/>
      <c r="K221" s="102"/>
      <c r="L221" s="16"/>
      <c r="M221" s="103"/>
      <c r="N221" s="102"/>
      <c r="O221" s="16"/>
      <c r="P221" s="109"/>
      <c r="Q221" s="109"/>
      <c r="R221" s="109"/>
      <c r="S221" s="34"/>
      <c r="T221" s="109"/>
      <c r="U221" s="109"/>
      <c r="V221" s="109"/>
      <c r="W221" s="34"/>
      <c r="X221" s="109"/>
      <c r="Y221" s="109"/>
      <c r="Z221" s="109"/>
      <c r="AA221" s="34"/>
      <c r="AB221" s="109"/>
      <c r="AC221" s="109"/>
      <c r="AD221" s="109"/>
      <c r="AE221" s="34"/>
      <c r="AF221" s="109"/>
      <c r="AG221" s="109"/>
      <c r="AH221" s="109"/>
      <c r="AI221" s="16"/>
      <c r="AJ221" s="109"/>
      <c r="AK221" s="109"/>
      <c r="AL221" s="109"/>
      <c r="AM221" s="16"/>
      <c r="AN221" s="109"/>
      <c r="AO221" s="109"/>
      <c r="AP221" s="109"/>
      <c r="AQ221" s="16"/>
      <c r="AR221" s="111"/>
      <c r="AS221" s="111"/>
      <c r="AT221" s="111"/>
      <c r="AU221" s="111"/>
      <c r="AV221" s="111"/>
      <c r="AW221" s="16"/>
      <c r="AX221" s="16"/>
      <c r="AY221" s="112">
        <v>1808321.16788321</v>
      </c>
      <c r="AZ221" s="112">
        <v>1865868.61313868</v>
      </c>
      <c r="BA221" t="s" s="34"/>
      <c r="BB221" s="112">
        <v>837100.729927005</v>
      </c>
      <c r="BC221" s="112">
        <v>887894.890510946</v>
      </c>
      <c r="BD221" t="s" s="34">
        <v>7831</v>
      </c>
      <c r="BE221" s="16"/>
      <c r="BF221" s="55"/>
    </row>
    <row r="222" ht="18" customHeight="1">
      <c r="A222" t="s" s="20">
        <f>"T "&amp;B222</f>
        <v>7835</v>
      </c>
      <c r="B222" s="106">
        <v>219</v>
      </c>
      <c r="C222" s="106">
        <v>1889</v>
      </c>
      <c r="D222" s="107"/>
      <c r="E222" s="98"/>
      <c r="F222" s="32"/>
      <c r="G222" s="99"/>
      <c r="H222" s="98"/>
      <c r="I222" s="32"/>
      <c r="J222" s="99"/>
      <c r="K222" s="98"/>
      <c r="L222" s="32"/>
      <c r="M222" s="99"/>
      <c r="N222" s="98"/>
      <c r="O222" s="32"/>
      <c r="P222" s="110"/>
      <c r="Q222" s="110"/>
      <c r="R222" s="110"/>
      <c r="S222" s="30"/>
      <c r="T222" s="110"/>
      <c r="U222" s="110"/>
      <c r="V222" s="110"/>
      <c r="W222" s="30"/>
      <c r="X222" s="110"/>
      <c r="Y222" s="110"/>
      <c r="Z222" s="110"/>
      <c r="AA222" s="30"/>
      <c r="AB222" s="110"/>
      <c r="AC222" s="110"/>
      <c r="AD222" s="110"/>
      <c r="AE222" s="30"/>
      <c r="AF222" s="110"/>
      <c r="AG222" s="110"/>
      <c r="AH222" s="110"/>
      <c r="AI222" s="32"/>
      <c r="AJ222" s="110"/>
      <c r="AK222" s="110"/>
      <c r="AL222" s="110"/>
      <c r="AM222" s="32"/>
      <c r="AN222" s="110"/>
      <c r="AO222" s="110"/>
      <c r="AP222" s="110"/>
      <c r="AQ222" s="32"/>
      <c r="AR222" s="113"/>
      <c r="AS222" s="113"/>
      <c r="AT222" s="113"/>
      <c r="AU222" s="113"/>
      <c r="AV222" s="113"/>
      <c r="AW222" s="32"/>
      <c r="AX222" s="32"/>
      <c r="AY222" s="114">
        <v>2278151.82481751</v>
      </c>
      <c r="AZ222" s="114">
        <v>2635436.49635036</v>
      </c>
      <c r="BA222" t="s" s="30"/>
      <c r="BB222" s="114">
        <v>1096940.1459854</v>
      </c>
      <c r="BC222" s="114">
        <v>1427710.94890511</v>
      </c>
      <c r="BD222" t="s" s="30">
        <v>7831</v>
      </c>
      <c r="BE222" s="32"/>
      <c r="BF222" s="39"/>
    </row>
    <row r="223" ht="18" customHeight="1">
      <c r="A223" t="s" s="20">
        <f>"T "&amp;B223</f>
        <v>7836</v>
      </c>
      <c r="B223" s="108">
        <v>220</v>
      </c>
      <c r="C223" s="108">
        <v>1890</v>
      </c>
      <c r="D223" s="105"/>
      <c r="E223" s="102"/>
      <c r="F223" s="16"/>
      <c r="G223" s="103"/>
      <c r="H223" s="102"/>
      <c r="I223" s="16"/>
      <c r="J223" s="103"/>
      <c r="K223" s="102"/>
      <c r="L223" s="16"/>
      <c r="M223" s="103"/>
      <c r="N223" s="102"/>
      <c r="O223" s="16"/>
      <c r="P223" s="109"/>
      <c r="Q223" s="109"/>
      <c r="R223" s="109"/>
      <c r="S223" s="34"/>
      <c r="T223" s="109"/>
      <c r="U223" s="109"/>
      <c r="V223" s="109"/>
      <c r="W223" s="34"/>
      <c r="X223" s="109"/>
      <c r="Y223" s="109"/>
      <c r="Z223" s="109"/>
      <c r="AA223" s="34"/>
      <c r="AB223" s="109"/>
      <c r="AC223" s="109"/>
      <c r="AD223" s="109"/>
      <c r="AE223" s="34"/>
      <c r="AF223" s="109"/>
      <c r="AG223" s="109"/>
      <c r="AH223" s="109"/>
      <c r="AI223" s="16"/>
      <c r="AJ223" s="109"/>
      <c r="AK223" s="109"/>
      <c r="AL223" s="109"/>
      <c r="AM223" s="16"/>
      <c r="AN223" s="109"/>
      <c r="AO223" s="109"/>
      <c r="AP223" s="109"/>
      <c r="AQ223" s="16"/>
      <c r="AR223" s="111"/>
      <c r="AS223" s="111"/>
      <c r="AT223" s="111"/>
      <c r="AU223" s="111"/>
      <c r="AV223" s="111"/>
      <c r="AW223" s="16"/>
      <c r="AX223" s="16"/>
      <c r="AY223" s="112">
        <v>1829481.08108108</v>
      </c>
      <c r="AZ223" s="112">
        <v>1866097.29729729</v>
      </c>
      <c r="BA223" t="s" s="34"/>
      <c r="BB223" s="112">
        <v>855217.297297295</v>
      </c>
      <c r="BC223" s="112">
        <v>1108248.64864865</v>
      </c>
      <c r="BD223" t="s" s="34">
        <v>7831</v>
      </c>
      <c r="BE223" s="16"/>
      <c r="BF223" s="55"/>
    </row>
    <row r="224" ht="18" customHeight="1">
      <c r="A224" t="s" s="20">
        <f>"T "&amp;B224</f>
        <v>7837</v>
      </c>
      <c r="B224" s="106">
        <v>221</v>
      </c>
      <c r="C224" s="106">
        <v>1891</v>
      </c>
      <c r="D224" s="107"/>
      <c r="E224" s="98"/>
      <c r="F224" s="32"/>
      <c r="G224" s="99"/>
      <c r="H224" s="98"/>
      <c r="I224" s="32"/>
      <c r="J224" s="99"/>
      <c r="K224" s="98"/>
      <c r="L224" s="32"/>
      <c r="M224" s="99"/>
      <c r="N224" s="98"/>
      <c r="O224" s="32"/>
      <c r="P224" s="110"/>
      <c r="Q224" s="110"/>
      <c r="R224" s="110"/>
      <c r="S224" s="30"/>
      <c r="T224" s="110"/>
      <c r="U224" s="110"/>
      <c r="V224" s="110"/>
      <c r="W224" s="30"/>
      <c r="X224" s="110"/>
      <c r="Y224" s="110"/>
      <c r="Z224" s="110"/>
      <c r="AA224" s="30"/>
      <c r="AB224" s="110"/>
      <c r="AC224" s="110"/>
      <c r="AD224" s="110"/>
      <c r="AE224" s="30"/>
      <c r="AF224" s="110"/>
      <c r="AG224" s="110"/>
      <c r="AH224" s="110"/>
      <c r="AI224" s="32"/>
      <c r="AJ224" s="110"/>
      <c r="AK224" s="110"/>
      <c r="AL224" s="110"/>
      <c r="AM224" s="32"/>
      <c r="AN224" s="110"/>
      <c r="AO224" s="110"/>
      <c r="AP224" s="110"/>
      <c r="AQ224" s="32"/>
      <c r="AR224" s="113"/>
      <c r="AS224" s="113"/>
      <c r="AT224" s="113"/>
      <c r="AU224" s="113"/>
      <c r="AV224" s="113"/>
      <c r="AW224" s="32"/>
      <c r="AX224" s="32"/>
      <c r="AY224" s="114">
        <v>2478427.92109257</v>
      </c>
      <c r="AZ224" s="114">
        <v>2554060.69802732</v>
      </c>
      <c r="BA224" t="s" s="30"/>
      <c r="BB224" s="114">
        <v>1020655.538695</v>
      </c>
      <c r="BC224" s="114">
        <v>1407760.24279211</v>
      </c>
      <c r="BD224" t="s" s="30">
        <v>7831</v>
      </c>
      <c r="BE224" s="32"/>
      <c r="BF224" s="39"/>
    </row>
    <row r="225" ht="18" customHeight="1">
      <c r="A225" t="s" s="20">
        <f>"T "&amp;B225</f>
        <v>7838</v>
      </c>
      <c r="B225" s="108">
        <v>222</v>
      </c>
      <c r="C225" s="108">
        <v>1892</v>
      </c>
      <c r="D225" s="105"/>
      <c r="E225" s="102"/>
      <c r="F225" s="16"/>
      <c r="G225" s="103"/>
      <c r="H225" s="102"/>
      <c r="I225" s="16"/>
      <c r="J225" s="103"/>
      <c r="K225" s="102"/>
      <c r="L225" s="16"/>
      <c r="M225" s="103"/>
      <c r="N225" s="102"/>
      <c r="O225" s="16"/>
      <c r="P225" s="109"/>
      <c r="Q225" s="109"/>
      <c r="R225" s="109"/>
      <c r="S225" s="34"/>
      <c r="T225" s="109"/>
      <c r="U225" s="109"/>
      <c r="V225" s="109"/>
      <c r="W225" s="34"/>
      <c r="X225" s="109"/>
      <c r="Y225" s="109"/>
      <c r="Z225" s="109"/>
      <c r="AA225" s="34"/>
      <c r="AB225" s="109"/>
      <c r="AC225" s="109"/>
      <c r="AD225" s="109"/>
      <c r="AE225" s="34"/>
      <c r="AF225" s="109"/>
      <c r="AG225" s="109"/>
      <c r="AH225" s="109"/>
      <c r="AI225" s="16"/>
      <c r="AJ225" s="109"/>
      <c r="AK225" s="109"/>
      <c r="AL225" s="109"/>
      <c r="AM225" s="16"/>
      <c r="AN225" s="109"/>
      <c r="AO225" s="109"/>
      <c r="AP225" s="109"/>
      <c r="AQ225" s="16"/>
      <c r="AR225" s="111"/>
      <c r="AS225" s="111"/>
      <c r="AT225" s="111"/>
      <c r="AU225" s="111"/>
      <c r="AV225" s="111"/>
      <c r="AW225" s="16"/>
      <c r="AX225" s="16"/>
      <c r="AY225" s="112">
        <v>2034794.11764706</v>
      </c>
      <c r="AZ225" s="112">
        <v>2016494.11764706</v>
      </c>
      <c r="BA225" t="s" s="34"/>
      <c r="BB225" s="112">
        <v>790014.705882355</v>
      </c>
      <c r="BC225" s="112">
        <v>921617.6470588261</v>
      </c>
      <c r="BD225" t="s" s="34">
        <v>7831</v>
      </c>
      <c r="BE225" s="16"/>
      <c r="BF225" s="55"/>
    </row>
    <row r="226" ht="18" customHeight="1">
      <c r="A226" t="s" s="20">
        <f>"T "&amp;B226</f>
        <v>7839</v>
      </c>
      <c r="B226" s="106">
        <v>223</v>
      </c>
      <c r="C226" s="106">
        <v>1893</v>
      </c>
      <c r="D226" s="107"/>
      <c r="E226" s="98"/>
      <c r="F226" s="32"/>
      <c r="G226" s="99"/>
      <c r="H226" s="98"/>
      <c r="I226" s="32"/>
      <c r="J226" s="99"/>
      <c r="K226" s="98"/>
      <c r="L226" s="32"/>
      <c r="M226" s="99"/>
      <c r="N226" s="98"/>
      <c r="O226" s="32"/>
      <c r="P226" s="110"/>
      <c r="Q226" s="110"/>
      <c r="R226" s="110"/>
      <c r="S226" s="30"/>
      <c r="T226" s="110"/>
      <c r="U226" s="110"/>
      <c r="V226" s="110"/>
      <c r="W226" s="30"/>
      <c r="X226" s="110"/>
      <c r="Y226" s="110"/>
      <c r="Z226" s="110"/>
      <c r="AA226" s="30"/>
      <c r="AB226" s="110"/>
      <c r="AC226" s="110"/>
      <c r="AD226" s="110"/>
      <c r="AE226" s="30"/>
      <c r="AF226" s="110"/>
      <c r="AG226" s="110"/>
      <c r="AH226" s="110"/>
      <c r="AI226" s="32"/>
      <c r="AJ226" s="110"/>
      <c r="AK226" s="110"/>
      <c r="AL226" s="110"/>
      <c r="AM226" s="32"/>
      <c r="AN226" s="110"/>
      <c r="AO226" s="110"/>
      <c r="AP226" s="110"/>
      <c r="AQ226" s="32"/>
      <c r="AR226" s="113"/>
      <c r="AS226" s="113"/>
      <c r="AT226" s="113"/>
      <c r="AU226" s="113"/>
      <c r="AV226" s="113"/>
      <c r="AW226" s="32"/>
      <c r="AX226" s="32"/>
      <c r="AY226" s="114">
        <v>1515456.71641791</v>
      </c>
      <c r="AZ226" s="114">
        <v>2214788.05970149</v>
      </c>
      <c r="BA226" t="s" s="30"/>
      <c r="BB226" s="114">
        <v>580567.164179103</v>
      </c>
      <c r="BC226" s="114">
        <v>1230492.53731343</v>
      </c>
      <c r="BD226" t="s" s="30">
        <v>7831</v>
      </c>
      <c r="BE226" s="32"/>
      <c r="BF226" s="39"/>
    </row>
    <row r="227" ht="18" customHeight="1">
      <c r="A227" t="s" s="20">
        <f>"T "&amp;B227</f>
        <v>7840</v>
      </c>
      <c r="B227" s="108">
        <v>224</v>
      </c>
      <c r="C227" s="108">
        <v>1894</v>
      </c>
      <c r="D227" s="105"/>
      <c r="E227" s="102"/>
      <c r="F227" s="16"/>
      <c r="G227" s="103"/>
      <c r="H227" s="102"/>
      <c r="I227" s="16"/>
      <c r="J227" s="103"/>
      <c r="K227" s="102"/>
      <c r="L227" s="16"/>
      <c r="M227" s="103"/>
      <c r="N227" s="102"/>
      <c r="O227" s="16"/>
      <c r="P227" s="109"/>
      <c r="Q227" s="109"/>
      <c r="R227" s="109"/>
      <c r="S227" s="34"/>
      <c r="T227" s="109"/>
      <c r="U227" s="109"/>
      <c r="V227" s="109"/>
      <c r="W227" s="34"/>
      <c r="X227" s="109"/>
      <c r="Y227" s="109"/>
      <c r="Z227" s="109"/>
      <c r="AA227" s="34"/>
      <c r="AB227" s="109"/>
      <c r="AC227" s="109"/>
      <c r="AD227" s="109"/>
      <c r="AE227" s="34"/>
      <c r="AF227" s="109"/>
      <c r="AG227" s="109"/>
      <c r="AH227" s="109"/>
      <c r="AI227" s="16"/>
      <c r="AJ227" s="109"/>
      <c r="AK227" s="109"/>
      <c r="AL227" s="109"/>
      <c r="AM227" s="16"/>
      <c r="AN227" s="109"/>
      <c r="AO227" s="109"/>
      <c r="AP227" s="109"/>
      <c r="AQ227" s="16"/>
      <c r="AR227" s="111"/>
      <c r="AS227" s="111"/>
      <c r="AT227" s="111"/>
      <c r="AU227" s="111"/>
      <c r="AV227" s="111"/>
      <c r="AW227" s="16"/>
      <c r="AX227" s="16"/>
      <c r="AY227" s="112">
        <v>789215.4</v>
      </c>
      <c r="AZ227" s="112">
        <v>1274787.72</v>
      </c>
      <c r="BA227" t="s" s="34"/>
      <c r="BB227" t="s" s="34"/>
      <c r="BC227" t="s" s="34"/>
      <c r="BD227" t="s" s="34">
        <v>7841</v>
      </c>
      <c r="BE227" s="16"/>
      <c r="BF227" s="55"/>
    </row>
    <row r="228" ht="18" customHeight="1">
      <c r="A228" t="s" s="20">
        <f>"T "&amp;B228</f>
        <v>7842</v>
      </c>
      <c r="B228" s="106">
        <v>225</v>
      </c>
      <c r="C228" s="106">
        <v>1895</v>
      </c>
      <c r="D228" s="107"/>
      <c r="E228" s="98"/>
      <c r="F228" s="32"/>
      <c r="G228" s="99"/>
      <c r="H228" s="98"/>
      <c r="I228" s="32"/>
      <c r="J228" s="99"/>
      <c r="K228" s="98"/>
      <c r="L228" s="32"/>
      <c r="M228" s="99"/>
      <c r="N228" s="98"/>
      <c r="O228" s="32"/>
      <c r="P228" s="110"/>
      <c r="Q228" s="110"/>
      <c r="R228" s="110"/>
      <c r="S228" s="30"/>
      <c r="T228" s="110"/>
      <c r="U228" s="110"/>
      <c r="V228" s="110"/>
      <c r="W228" s="30"/>
      <c r="X228" s="110"/>
      <c r="Y228" s="110"/>
      <c r="Z228" s="110"/>
      <c r="AA228" s="30"/>
      <c r="AB228" s="110"/>
      <c r="AC228" s="110"/>
      <c r="AD228" s="110"/>
      <c r="AE228" s="30"/>
      <c r="AF228" s="110"/>
      <c r="AG228" s="110"/>
      <c r="AH228" s="110"/>
      <c r="AI228" s="32"/>
      <c r="AJ228" s="110"/>
      <c r="AK228" s="110"/>
      <c r="AL228" s="110"/>
      <c r="AM228" s="32"/>
      <c r="AN228" s="110"/>
      <c r="AO228" s="110"/>
      <c r="AP228" s="110"/>
      <c r="AQ228" s="32"/>
      <c r="AR228" s="113"/>
      <c r="AS228" s="113"/>
      <c r="AT228" s="113"/>
      <c r="AU228" s="113"/>
      <c r="AV228" s="113"/>
      <c r="AW228" s="32"/>
      <c r="AX228" s="32"/>
      <c r="AY228" s="114">
        <v>1367778.29738185</v>
      </c>
      <c r="AZ228" s="114">
        <v>1208155.46093952</v>
      </c>
      <c r="BA228" t="s" s="30"/>
      <c r="BB228" s="114">
        <v>402532.520994565</v>
      </c>
      <c r="BC228" s="114">
        <v>552177.215308978</v>
      </c>
      <c r="BD228" t="s" s="30">
        <v>7831</v>
      </c>
      <c r="BE228" s="32"/>
      <c r="BF228" s="39"/>
    </row>
    <row r="229" ht="18" customHeight="1">
      <c r="A229" t="s" s="20">
        <f>"T "&amp;B229</f>
        <v>7843</v>
      </c>
      <c r="B229" s="108">
        <v>226</v>
      </c>
      <c r="C229" s="108">
        <v>1896</v>
      </c>
      <c r="D229" s="105"/>
      <c r="E229" s="102"/>
      <c r="F229" s="16"/>
      <c r="G229" s="103"/>
      <c r="H229" s="102"/>
      <c r="I229" s="16"/>
      <c r="J229" s="103"/>
      <c r="K229" s="102"/>
      <c r="L229" s="16"/>
      <c r="M229" s="103"/>
      <c r="N229" s="102"/>
      <c r="O229" s="16"/>
      <c r="P229" s="109"/>
      <c r="Q229" s="109"/>
      <c r="R229" s="109"/>
      <c r="S229" s="34"/>
      <c r="T229" s="109"/>
      <c r="U229" s="109"/>
      <c r="V229" s="109"/>
      <c r="W229" s="34"/>
      <c r="X229" s="109"/>
      <c r="Y229" s="109"/>
      <c r="Z229" s="109"/>
      <c r="AA229" s="34"/>
      <c r="AB229" s="109"/>
      <c r="AC229" s="109"/>
      <c r="AD229" s="109"/>
      <c r="AE229" s="34"/>
      <c r="AF229" s="109"/>
      <c r="AG229" s="109"/>
      <c r="AH229" s="109"/>
      <c r="AI229" s="16"/>
      <c r="AJ229" s="109"/>
      <c r="AK229" s="109"/>
      <c r="AL229" s="109"/>
      <c r="AM229" s="16"/>
      <c r="AN229" s="109"/>
      <c r="AO229" s="109"/>
      <c r="AP229" s="109"/>
      <c r="AQ229" s="16"/>
      <c r="AR229" s="111"/>
      <c r="AS229" s="111"/>
      <c r="AT229" s="111"/>
      <c r="AU229" s="111"/>
      <c r="AV229" s="111"/>
      <c r="AW229" s="16"/>
      <c r="AX229" s="16"/>
      <c r="AY229" s="112">
        <v>1376242.79833455</v>
      </c>
      <c r="AZ229" s="112">
        <v>1297172.19543177</v>
      </c>
      <c r="BA229" t="s" s="34"/>
      <c r="BB229" s="112">
        <v>492303.789607395</v>
      </c>
      <c r="BC229" s="112">
        <v>715600.159958598</v>
      </c>
      <c r="BD229" t="s" s="34">
        <v>7831</v>
      </c>
      <c r="BE229" s="16"/>
      <c r="BF229" s="55"/>
    </row>
    <row r="230" ht="18" customHeight="1">
      <c r="A230" t="s" s="20">
        <f>"T "&amp;B230</f>
        <v>7844</v>
      </c>
      <c r="B230" s="106">
        <v>227</v>
      </c>
      <c r="C230" s="106">
        <v>1897</v>
      </c>
      <c r="D230" s="107"/>
      <c r="E230" s="98"/>
      <c r="F230" s="32"/>
      <c r="G230" s="99"/>
      <c r="H230" s="98"/>
      <c r="I230" s="32"/>
      <c r="J230" s="99"/>
      <c r="K230" s="98"/>
      <c r="L230" s="32"/>
      <c r="M230" s="99"/>
      <c r="N230" s="98"/>
      <c r="O230" s="32"/>
      <c r="P230" s="110"/>
      <c r="Q230" s="110"/>
      <c r="R230" s="110"/>
      <c r="S230" s="30"/>
      <c r="T230" s="110"/>
      <c r="U230" s="110"/>
      <c r="V230" s="110"/>
      <c r="W230" s="30"/>
      <c r="X230" s="110"/>
      <c r="Y230" s="110"/>
      <c r="Z230" s="110"/>
      <c r="AA230" s="30"/>
      <c r="AB230" s="110"/>
      <c r="AC230" s="110"/>
      <c r="AD230" s="110"/>
      <c r="AE230" s="30"/>
      <c r="AF230" s="110"/>
      <c r="AG230" s="110"/>
      <c r="AH230" s="110"/>
      <c r="AI230" s="32"/>
      <c r="AJ230" s="110"/>
      <c r="AK230" s="110"/>
      <c r="AL230" s="110"/>
      <c r="AM230" s="32"/>
      <c r="AN230" s="110"/>
      <c r="AO230" s="110"/>
      <c r="AP230" s="110"/>
      <c r="AQ230" s="32"/>
      <c r="AR230" s="113"/>
      <c r="AS230" s="113"/>
      <c r="AT230" s="113"/>
      <c r="AU230" s="113"/>
      <c r="AV230" s="113"/>
      <c r="AW230" s="32"/>
      <c r="AX230" s="32"/>
      <c r="AY230" s="114">
        <v>1338099.95530568</v>
      </c>
      <c r="AZ230" s="114">
        <v>1321436.18357601</v>
      </c>
      <c r="BA230" t="s" s="30"/>
      <c r="BB230" s="114">
        <v>457727.835148549</v>
      </c>
      <c r="BC230" s="114">
        <v>724393.9121639089</v>
      </c>
      <c r="BD230" t="s" s="30">
        <v>7831</v>
      </c>
      <c r="BE230" s="32"/>
      <c r="BF230" s="39"/>
    </row>
    <row r="231" ht="18" customHeight="1">
      <c r="A231" t="s" s="20">
        <f>"T "&amp;B231</f>
        <v>7845</v>
      </c>
      <c r="B231" s="108">
        <v>228</v>
      </c>
      <c r="C231" s="108">
        <v>1898</v>
      </c>
      <c r="D231" s="105"/>
      <c r="E231" s="102"/>
      <c r="F231" s="16"/>
      <c r="G231" s="103"/>
      <c r="H231" s="102"/>
      <c r="I231" s="16"/>
      <c r="J231" s="103"/>
      <c r="K231" s="102"/>
      <c r="L231" s="16"/>
      <c r="M231" s="103"/>
      <c r="N231" s="102"/>
      <c r="O231" s="16"/>
      <c r="P231" s="109"/>
      <c r="Q231" s="109"/>
      <c r="R231" s="109"/>
      <c r="S231" s="34"/>
      <c r="T231" s="109"/>
      <c r="U231" s="109"/>
      <c r="V231" s="109"/>
      <c r="W231" s="34"/>
      <c r="X231" s="109"/>
      <c r="Y231" s="109"/>
      <c r="Z231" s="109"/>
      <c r="AA231" s="34"/>
      <c r="AB231" s="109"/>
      <c r="AC231" s="109"/>
      <c r="AD231" s="109"/>
      <c r="AE231" s="34"/>
      <c r="AF231" s="109"/>
      <c r="AG231" s="109"/>
      <c r="AH231" s="109"/>
      <c r="AI231" s="16"/>
      <c r="AJ231" s="109"/>
      <c r="AK231" s="109"/>
      <c r="AL231" s="109"/>
      <c r="AM231" s="16"/>
      <c r="AN231" s="109"/>
      <c r="AO231" s="109"/>
      <c r="AP231" s="109"/>
      <c r="AQ231" s="16"/>
      <c r="AR231" s="111"/>
      <c r="AS231" s="111"/>
      <c r="AT231" s="111"/>
      <c r="AU231" s="111"/>
      <c r="AV231" s="111"/>
      <c r="AW231" s="16"/>
      <c r="AX231" s="34"/>
      <c r="AY231" s="112">
        <v>1176245.64526383</v>
      </c>
      <c r="AZ231" s="112">
        <v>1207970.50222505</v>
      </c>
      <c r="BA231" t="s" s="34"/>
      <c r="BB231" s="112">
        <v>395684.17037508</v>
      </c>
      <c r="BC231" s="112">
        <v>803534.647171012</v>
      </c>
      <c r="BD231" t="s" s="34">
        <v>7846</v>
      </c>
      <c r="BE231" s="34"/>
      <c r="BF231" s="36"/>
    </row>
    <row r="232" ht="18" customHeight="1">
      <c r="A232" t="s" s="20">
        <f>"T "&amp;B232</f>
        <v>7847</v>
      </c>
      <c r="B232" s="106">
        <v>229</v>
      </c>
      <c r="C232" s="106">
        <v>1899</v>
      </c>
      <c r="D232" s="107"/>
      <c r="E232" s="98"/>
      <c r="F232" s="32"/>
      <c r="G232" s="99"/>
      <c r="H232" s="98"/>
      <c r="I232" s="32"/>
      <c r="J232" s="99"/>
      <c r="K232" s="98"/>
      <c r="L232" s="32"/>
      <c r="M232" s="99"/>
      <c r="N232" s="98"/>
      <c r="O232" s="32"/>
      <c r="P232" s="110"/>
      <c r="Q232" s="110"/>
      <c r="R232" s="110"/>
      <c r="S232" s="30"/>
      <c r="T232" s="110"/>
      <c r="U232" s="110"/>
      <c r="V232" s="110"/>
      <c r="W232" s="30"/>
      <c r="X232" s="110"/>
      <c r="Y232" s="110"/>
      <c r="Z232" s="110"/>
      <c r="AA232" s="30"/>
      <c r="AB232" s="110"/>
      <c r="AC232" s="110"/>
      <c r="AD232" s="110"/>
      <c r="AE232" s="30"/>
      <c r="AF232" s="110"/>
      <c r="AG232" s="110"/>
      <c r="AH232" s="110"/>
      <c r="AI232" s="32"/>
      <c r="AJ232" s="110"/>
      <c r="AK232" s="110"/>
      <c r="AL232" s="110"/>
      <c r="AM232" s="32"/>
      <c r="AN232" s="110"/>
      <c r="AO232" s="110"/>
      <c r="AP232" s="110"/>
      <c r="AQ232" s="32"/>
      <c r="AR232" s="113"/>
      <c r="AS232" s="113"/>
      <c r="AT232" s="113"/>
      <c r="AU232" s="113"/>
      <c r="AV232" s="113"/>
      <c r="AW232" s="32"/>
      <c r="AX232" s="32"/>
      <c r="AY232" s="114">
        <v>971459.885568977</v>
      </c>
      <c r="AZ232" s="114">
        <v>1204226.31913541</v>
      </c>
      <c r="BA232" t="s" s="30"/>
      <c r="BB232" s="114">
        <v>396215.130324222</v>
      </c>
      <c r="BC232" s="114">
        <v>810322.695486333</v>
      </c>
      <c r="BD232" t="s" s="30">
        <v>7846</v>
      </c>
      <c r="BE232" s="32"/>
      <c r="BF232" s="39"/>
    </row>
    <row r="233" ht="18" customHeight="1">
      <c r="A233" t="s" s="20">
        <f>"T "&amp;B233</f>
        <v>7848</v>
      </c>
      <c r="B233" s="108">
        <v>230</v>
      </c>
      <c r="C233" s="108">
        <v>1900</v>
      </c>
      <c r="D233" s="105"/>
      <c r="E233" s="102"/>
      <c r="F233" s="16"/>
      <c r="G233" s="103"/>
      <c r="H233" s="102"/>
      <c r="I233" s="16"/>
      <c r="J233" s="103"/>
      <c r="K233" s="102"/>
      <c r="L233" s="16"/>
      <c r="M233" s="103"/>
      <c r="N233" s="102"/>
      <c r="O233" s="16"/>
      <c r="P233" s="109"/>
      <c r="Q233" s="109"/>
      <c r="R233" s="109"/>
      <c r="S233" s="34"/>
      <c r="T233" s="109"/>
      <c r="U233" s="109"/>
      <c r="V233" s="109"/>
      <c r="W233" s="34"/>
      <c r="X233" s="109"/>
      <c r="Y233" s="109"/>
      <c r="Z233" s="109"/>
      <c r="AA233" s="34"/>
      <c r="AB233" s="109"/>
      <c r="AC233" s="109"/>
      <c r="AD233" s="109"/>
      <c r="AE233" s="34"/>
      <c r="AF233" s="109"/>
      <c r="AG233" s="109"/>
      <c r="AH233" s="109"/>
      <c r="AI233" s="16"/>
      <c r="AJ233" s="109"/>
      <c r="AK233" s="109"/>
      <c r="AL233" s="109"/>
      <c r="AM233" s="16"/>
      <c r="AN233" s="109"/>
      <c r="AO233" s="109"/>
      <c r="AP233" s="109"/>
      <c r="AQ233" s="16"/>
      <c r="AR233" s="111"/>
      <c r="AS233" s="111"/>
      <c r="AT233" s="111"/>
      <c r="AU233" s="111"/>
      <c r="AV233" s="111"/>
      <c r="AW233" s="16"/>
      <c r="AX233" s="16"/>
      <c r="AY233" s="112">
        <v>1129026.82771774</v>
      </c>
      <c r="AZ233" s="112">
        <v>1224897.13922441</v>
      </c>
      <c r="BA233" t="s" s="34"/>
      <c r="BB233" s="112">
        <v>354287.603305785</v>
      </c>
      <c r="BC233" s="112">
        <v>577867.514303879</v>
      </c>
      <c r="BD233" t="s" s="34">
        <v>7846</v>
      </c>
      <c r="BE233" s="16"/>
      <c r="BF233" s="55"/>
    </row>
    <row r="234" ht="18" customHeight="1">
      <c r="A234" t="s" s="20">
        <f>"T "&amp;B234</f>
        <v>7849</v>
      </c>
      <c r="B234" s="106">
        <v>231</v>
      </c>
      <c r="C234" s="106">
        <v>1901</v>
      </c>
      <c r="D234" s="107"/>
      <c r="E234" s="98"/>
      <c r="F234" s="32"/>
      <c r="G234" s="99"/>
      <c r="H234" s="98"/>
      <c r="I234" s="32"/>
      <c r="J234" s="99"/>
      <c r="K234" s="98"/>
      <c r="L234" s="32"/>
      <c r="M234" s="99"/>
      <c r="N234" s="98"/>
      <c r="O234" s="32"/>
      <c r="P234" s="110"/>
      <c r="Q234" s="110"/>
      <c r="R234" s="110"/>
      <c r="S234" s="30"/>
      <c r="T234" s="110"/>
      <c r="U234" s="110"/>
      <c r="V234" s="110"/>
      <c r="W234" s="30"/>
      <c r="X234" s="110"/>
      <c r="Y234" s="110"/>
      <c r="Z234" s="110"/>
      <c r="AA234" s="30"/>
      <c r="AB234" s="110"/>
      <c r="AC234" s="110"/>
      <c r="AD234" s="110"/>
      <c r="AE234" s="30"/>
      <c r="AF234" s="110"/>
      <c r="AG234" s="110"/>
      <c r="AH234" s="110"/>
      <c r="AI234" s="32"/>
      <c r="AJ234" s="110"/>
      <c r="AK234" s="110"/>
      <c r="AL234" s="110"/>
      <c r="AM234" s="32"/>
      <c r="AN234" s="110"/>
      <c r="AO234" s="110"/>
      <c r="AP234" s="110"/>
      <c r="AQ234" s="32"/>
      <c r="AR234" s="113"/>
      <c r="AS234" s="113"/>
      <c r="AT234" s="113"/>
      <c r="AU234" s="113"/>
      <c r="AV234" s="113"/>
      <c r="AW234" s="32"/>
      <c r="AX234" s="32"/>
      <c r="AY234" s="114">
        <v>1155803.68722187</v>
      </c>
      <c r="AZ234" s="114">
        <v>1306866.36999364</v>
      </c>
      <c r="BA234" t="s" s="30"/>
      <c r="BB234" s="114">
        <v>351774.698029244</v>
      </c>
      <c r="BC234" s="114">
        <v>598886.204704387</v>
      </c>
      <c r="BD234" t="s" s="30">
        <v>7846</v>
      </c>
      <c r="BE234" s="32"/>
      <c r="BF234" s="39"/>
    </row>
    <row r="235" ht="18" customHeight="1">
      <c r="A235" t="s" s="20">
        <f>"T "&amp;B235</f>
        <v>7850</v>
      </c>
      <c r="B235" s="108">
        <v>232</v>
      </c>
      <c r="C235" s="108">
        <v>1902</v>
      </c>
      <c r="D235" s="105"/>
      <c r="E235" s="102"/>
      <c r="F235" s="16"/>
      <c r="G235" s="103"/>
      <c r="H235" s="102"/>
      <c r="I235" s="16"/>
      <c r="J235" s="103"/>
      <c r="K235" s="102"/>
      <c r="L235" s="16"/>
      <c r="M235" s="103"/>
      <c r="N235" s="102"/>
      <c r="O235" s="16"/>
      <c r="P235" s="109"/>
      <c r="Q235" s="109"/>
      <c r="R235" s="109"/>
      <c r="S235" s="34"/>
      <c r="T235" s="109"/>
      <c r="U235" s="109"/>
      <c r="V235" s="109"/>
      <c r="W235" s="34"/>
      <c r="X235" s="109"/>
      <c r="Y235" s="109"/>
      <c r="Z235" s="109"/>
      <c r="AA235" s="34"/>
      <c r="AB235" s="109"/>
      <c r="AC235" s="109"/>
      <c r="AD235" s="109"/>
      <c r="AE235" s="34"/>
      <c r="AF235" s="109"/>
      <c r="AG235" s="109"/>
      <c r="AH235" s="109"/>
      <c r="AI235" s="16"/>
      <c r="AJ235" s="109"/>
      <c r="AK235" s="109"/>
      <c r="AL235" s="109"/>
      <c r="AM235" s="16"/>
      <c r="AN235" s="109"/>
      <c r="AO235" s="109"/>
      <c r="AP235" s="109"/>
      <c r="AQ235" s="16"/>
      <c r="AR235" s="111"/>
      <c r="AS235" s="111"/>
      <c r="AT235" s="111"/>
      <c r="AU235" s="111"/>
      <c r="AV235" s="111"/>
      <c r="AW235" s="16"/>
      <c r="AX235" s="16"/>
      <c r="AY235" s="112">
        <v>1155213.2231405</v>
      </c>
      <c r="AZ235" s="112">
        <v>1281673.23585506</v>
      </c>
      <c r="BA235" t="s" s="34"/>
      <c r="BB235" s="112">
        <v>317358.423394787</v>
      </c>
      <c r="BC235" s="112">
        <v>392594.532739988</v>
      </c>
      <c r="BD235" t="s" s="34">
        <v>7846</v>
      </c>
      <c r="BE235" s="16"/>
      <c r="BF235" s="55"/>
    </row>
    <row r="236" ht="18" customHeight="1">
      <c r="A236" t="s" s="20">
        <f>"T "&amp;B236</f>
        <v>7851</v>
      </c>
      <c r="B236" s="106">
        <v>233</v>
      </c>
      <c r="C236" s="106">
        <v>1903</v>
      </c>
      <c r="D236" s="107"/>
      <c r="E236" s="98"/>
      <c r="F236" s="32"/>
      <c r="G236" s="99"/>
      <c r="H236" s="98"/>
      <c r="I236" s="32"/>
      <c r="J236" s="99"/>
      <c r="K236" s="98"/>
      <c r="L236" s="32"/>
      <c r="M236" s="99"/>
      <c r="N236" s="98"/>
      <c r="O236" s="32"/>
      <c r="P236" s="110"/>
      <c r="Q236" s="110"/>
      <c r="R236" s="110"/>
      <c r="S236" s="30"/>
      <c r="T236" s="110"/>
      <c r="U236" s="110"/>
      <c r="V236" s="110"/>
      <c r="W236" s="30"/>
      <c r="X236" s="110"/>
      <c r="Y236" s="110"/>
      <c r="Z236" s="110"/>
      <c r="AA236" s="30"/>
      <c r="AB236" s="110"/>
      <c r="AC236" s="110"/>
      <c r="AD236" s="110"/>
      <c r="AE236" s="30"/>
      <c r="AF236" s="110"/>
      <c r="AG236" s="110"/>
      <c r="AH236" s="110"/>
      <c r="AI236" s="32"/>
      <c r="AJ236" s="110"/>
      <c r="AK236" s="110"/>
      <c r="AL236" s="110"/>
      <c r="AM236" s="32"/>
      <c r="AN236" s="110"/>
      <c r="AO236" s="110"/>
      <c r="AP236" s="110"/>
      <c r="AQ236" s="32"/>
      <c r="AR236" s="113"/>
      <c r="AS236" s="113"/>
      <c r="AT236" s="113"/>
      <c r="AU236" s="113"/>
      <c r="AV236" s="113"/>
      <c r="AW236" s="32"/>
      <c r="AX236" s="32"/>
      <c r="AY236" s="114">
        <v>1668152.57469803</v>
      </c>
      <c r="AZ236" s="114">
        <v>1743612.96884933</v>
      </c>
      <c r="BA236" t="s" s="30"/>
      <c r="BB236" s="114">
        <v>436485.69612206</v>
      </c>
      <c r="BC236" s="114">
        <v>319230.514939606</v>
      </c>
      <c r="BD236" t="s" s="30">
        <v>7846</v>
      </c>
      <c r="BE236" s="32"/>
      <c r="BF236" s="39"/>
    </row>
    <row r="237" ht="18" customHeight="1">
      <c r="A237" t="s" s="20">
        <f>"T "&amp;B237</f>
        <v>7852</v>
      </c>
      <c r="B237" s="108">
        <v>234</v>
      </c>
      <c r="C237" s="108">
        <v>1904</v>
      </c>
      <c r="D237" s="105"/>
      <c r="E237" s="102"/>
      <c r="F237" s="16"/>
      <c r="G237" s="103"/>
      <c r="H237" s="102"/>
      <c r="I237" s="16"/>
      <c r="J237" s="103"/>
      <c r="K237" s="102"/>
      <c r="L237" s="16"/>
      <c r="M237" s="103"/>
      <c r="N237" s="102"/>
      <c r="O237" s="16"/>
      <c r="P237" s="109"/>
      <c r="Q237" s="109"/>
      <c r="R237" s="109"/>
      <c r="S237" s="34"/>
      <c r="T237" s="109"/>
      <c r="U237" s="109"/>
      <c r="V237" s="109"/>
      <c r="W237" s="34"/>
      <c r="X237" s="109"/>
      <c r="Y237" s="109"/>
      <c r="Z237" s="109"/>
      <c r="AA237" s="34"/>
      <c r="AB237" s="109"/>
      <c r="AC237" s="109"/>
      <c r="AD237" s="109"/>
      <c r="AE237" s="34"/>
      <c r="AF237" s="109"/>
      <c r="AG237" s="109"/>
      <c r="AH237" s="109"/>
      <c r="AI237" s="16"/>
      <c r="AJ237" s="109"/>
      <c r="AK237" s="109"/>
      <c r="AL237" s="109"/>
      <c r="AM237" s="16"/>
      <c r="AN237" s="109"/>
      <c r="AO237" s="109"/>
      <c r="AP237" s="109"/>
      <c r="AQ237" s="16"/>
      <c r="AR237" s="111"/>
      <c r="AS237" s="111"/>
      <c r="AT237" s="111"/>
      <c r="AU237" s="111"/>
      <c r="AV237" s="111"/>
      <c r="AW237" s="16"/>
      <c r="AX237" s="16"/>
      <c r="AY237" s="112">
        <v>1653423.01335029</v>
      </c>
      <c r="AZ237" s="112">
        <v>1753673.74443738</v>
      </c>
      <c r="BA237" t="s" s="34"/>
      <c r="BB237" s="112">
        <v>439813.350286078</v>
      </c>
      <c r="BC237" s="112">
        <v>393720.534011444</v>
      </c>
      <c r="BD237" t="s" s="34">
        <v>7846</v>
      </c>
      <c r="BE237" s="16"/>
      <c r="BF237" s="55"/>
    </row>
    <row r="238" ht="18" customHeight="1">
      <c r="A238" t="s" s="20">
        <f>"T "&amp;B238</f>
        <v>7853</v>
      </c>
      <c r="B238" s="106">
        <v>235</v>
      </c>
      <c r="C238" s="106">
        <v>1905</v>
      </c>
      <c r="D238" s="107"/>
      <c r="E238" s="98"/>
      <c r="F238" s="32"/>
      <c r="G238" s="99"/>
      <c r="H238" s="98"/>
      <c r="I238" s="32"/>
      <c r="J238" s="99"/>
      <c r="K238" s="98"/>
      <c r="L238" s="32"/>
      <c r="M238" s="99"/>
      <c r="N238" s="98"/>
      <c r="O238" s="32"/>
      <c r="P238" s="110"/>
      <c r="Q238" s="110"/>
      <c r="R238" s="110"/>
      <c r="S238" s="30"/>
      <c r="T238" s="110"/>
      <c r="U238" s="110"/>
      <c r="V238" s="110"/>
      <c r="W238" s="30"/>
      <c r="X238" s="110"/>
      <c r="Y238" s="110"/>
      <c r="Z238" s="110"/>
      <c r="AA238" s="30"/>
      <c r="AB238" s="110"/>
      <c r="AC238" s="110"/>
      <c r="AD238" s="110"/>
      <c r="AE238" s="30"/>
      <c r="AF238" s="110"/>
      <c r="AG238" s="110"/>
      <c r="AH238" s="110"/>
      <c r="AI238" s="32"/>
      <c r="AJ238" s="110"/>
      <c r="AK238" s="110"/>
      <c r="AL238" s="110"/>
      <c r="AM238" s="32"/>
      <c r="AN238" s="110"/>
      <c r="AO238" s="110"/>
      <c r="AP238" s="110"/>
      <c r="AQ238" s="32"/>
      <c r="AR238" s="113"/>
      <c r="AS238" s="113"/>
      <c r="AT238" s="113"/>
      <c r="AU238" s="113"/>
      <c r="AV238" s="113"/>
      <c r="AW238" s="32"/>
      <c r="AX238" s="32"/>
      <c r="AY238" s="114">
        <v>1765611.18881119</v>
      </c>
      <c r="AZ238" s="114">
        <v>1726745.8359822</v>
      </c>
      <c r="BA238" t="s" s="30"/>
      <c r="BB238" s="114">
        <v>466553.591862683</v>
      </c>
      <c r="BC238" s="114">
        <v>442916.719643993</v>
      </c>
      <c r="BD238" t="s" s="30">
        <v>7846</v>
      </c>
      <c r="BE238" s="32"/>
      <c r="BF238" s="39"/>
    </row>
    <row r="239" ht="18" customHeight="1">
      <c r="A239" t="s" s="20">
        <f>"T "&amp;B239</f>
        <v>7854</v>
      </c>
      <c r="B239" s="108">
        <v>236</v>
      </c>
      <c r="C239" s="108">
        <v>1906</v>
      </c>
      <c r="D239" s="105"/>
      <c r="E239" s="102"/>
      <c r="F239" s="16"/>
      <c r="G239" s="103"/>
      <c r="H239" s="102"/>
      <c r="I239" s="16"/>
      <c r="J239" s="103"/>
      <c r="K239" s="102"/>
      <c r="L239" s="16"/>
      <c r="M239" s="103"/>
      <c r="N239" s="102"/>
      <c r="O239" s="16"/>
      <c r="P239" s="109"/>
      <c r="Q239" s="109"/>
      <c r="R239" s="109"/>
      <c r="S239" s="34"/>
      <c r="T239" s="109"/>
      <c r="U239" s="109"/>
      <c r="V239" s="109"/>
      <c r="W239" s="34"/>
      <c r="X239" s="109"/>
      <c r="Y239" s="109"/>
      <c r="Z239" s="109"/>
      <c r="AA239" s="34"/>
      <c r="AB239" s="109"/>
      <c r="AC239" s="109"/>
      <c r="AD239" s="109"/>
      <c r="AE239" s="34"/>
      <c r="AF239" s="109"/>
      <c r="AG239" s="109"/>
      <c r="AH239" s="109"/>
      <c r="AI239" s="16"/>
      <c r="AJ239" s="109"/>
      <c r="AK239" s="109"/>
      <c r="AL239" s="109"/>
      <c r="AM239" s="16"/>
      <c r="AN239" s="109"/>
      <c r="AO239" s="109"/>
      <c r="AP239" s="109"/>
      <c r="AQ239" s="16"/>
      <c r="AR239" s="111"/>
      <c r="AS239" s="111"/>
      <c r="AT239" s="111"/>
      <c r="AU239" s="111"/>
      <c r="AV239" s="111"/>
      <c r="AW239" s="16"/>
      <c r="AX239" s="16"/>
      <c r="AY239" s="112">
        <v>2070437.12650986</v>
      </c>
      <c r="AZ239" s="112">
        <v>1899637.38080102</v>
      </c>
      <c r="BA239" t="s" s="34"/>
      <c r="BB239" s="112">
        <v>552724.729815639</v>
      </c>
      <c r="BC239" s="112">
        <v>542174.189446917</v>
      </c>
      <c r="BD239" t="s" s="34">
        <v>7846</v>
      </c>
      <c r="BE239" s="16"/>
      <c r="BF239" s="55"/>
    </row>
    <row r="240" ht="18" customHeight="1">
      <c r="A240" t="s" s="20">
        <f>"T "&amp;B240</f>
        <v>7855</v>
      </c>
      <c r="B240" s="106">
        <v>237</v>
      </c>
      <c r="C240" s="106">
        <v>1907</v>
      </c>
      <c r="D240" s="107"/>
      <c r="E240" s="98"/>
      <c r="F240" s="32"/>
      <c r="G240" s="99"/>
      <c r="H240" s="98"/>
      <c r="I240" s="32"/>
      <c r="J240" s="99"/>
      <c r="K240" s="98"/>
      <c r="L240" s="32"/>
      <c r="M240" s="99"/>
      <c r="N240" s="98"/>
      <c r="O240" s="32"/>
      <c r="P240" s="110"/>
      <c r="Q240" s="110"/>
      <c r="R240" s="110"/>
      <c r="S240" s="30"/>
      <c r="T240" s="110"/>
      <c r="U240" s="110"/>
      <c r="V240" s="110"/>
      <c r="W240" s="30"/>
      <c r="X240" s="110"/>
      <c r="Y240" s="110"/>
      <c r="Z240" s="110"/>
      <c r="AA240" s="30"/>
      <c r="AB240" s="110"/>
      <c r="AC240" s="110"/>
      <c r="AD240" s="110"/>
      <c r="AE240" s="30"/>
      <c r="AF240" s="110"/>
      <c r="AG240" s="110"/>
      <c r="AH240" s="110"/>
      <c r="AI240" s="32"/>
      <c r="AJ240" s="110"/>
      <c r="AK240" s="110"/>
      <c r="AL240" s="110"/>
      <c r="AM240" s="32"/>
      <c r="AN240" s="110"/>
      <c r="AO240" s="110"/>
      <c r="AP240" s="110"/>
      <c r="AQ240" s="32"/>
      <c r="AR240" s="113"/>
      <c r="AS240" s="113"/>
      <c r="AT240" s="113"/>
      <c r="AU240" s="113"/>
      <c r="AV240" s="113"/>
      <c r="AW240" s="32"/>
      <c r="AX240" s="32"/>
      <c r="AY240" s="114">
        <v>2272897.64780674</v>
      </c>
      <c r="AZ240" s="114">
        <v>2080314.81246027</v>
      </c>
      <c r="BA240" t="s" s="30"/>
      <c r="BB240" s="114">
        <v>625690.5276541651</v>
      </c>
      <c r="BC240" s="114">
        <v>427253.401144311</v>
      </c>
      <c r="BD240" t="s" s="30">
        <v>7846</v>
      </c>
      <c r="BE240" s="32"/>
      <c r="BF240" s="39"/>
    </row>
    <row r="241" ht="18" customHeight="1">
      <c r="A241" t="s" s="20">
        <f>"T "&amp;B241</f>
        <v>7856</v>
      </c>
      <c r="B241" s="108">
        <v>238</v>
      </c>
      <c r="C241" s="108">
        <v>1908</v>
      </c>
      <c r="D241" s="105"/>
      <c r="E241" s="102"/>
      <c r="F241" s="16"/>
      <c r="G241" s="103"/>
      <c r="H241" s="102"/>
      <c r="I241" s="16"/>
      <c r="J241" s="103"/>
      <c r="K241" s="102"/>
      <c r="L241" s="16"/>
      <c r="M241" s="103"/>
      <c r="N241" s="102"/>
      <c r="O241" s="16"/>
      <c r="P241" s="109"/>
      <c r="Q241" s="109"/>
      <c r="R241" s="109"/>
      <c r="S241" s="34"/>
      <c r="T241" s="109"/>
      <c r="U241" s="109"/>
      <c r="V241" s="109"/>
      <c r="W241" s="34"/>
      <c r="X241" s="109"/>
      <c r="Y241" s="109"/>
      <c r="Z241" s="109"/>
      <c r="AA241" s="34"/>
      <c r="AB241" s="109"/>
      <c r="AC241" s="109"/>
      <c r="AD241" s="109"/>
      <c r="AE241" s="34"/>
      <c r="AF241" s="109"/>
      <c r="AG241" s="109"/>
      <c r="AH241" s="109"/>
      <c r="AI241" s="16"/>
      <c r="AJ241" s="109"/>
      <c r="AK241" s="109"/>
      <c r="AL241" s="109"/>
      <c r="AM241" s="16"/>
      <c r="AN241" s="109"/>
      <c r="AO241" s="109"/>
      <c r="AP241" s="109"/>
      <c r="AQ241" s="16"/>
      <c r="AR241" s="111"/>
      <c r="AS241" s="111"/>
      <c r="AT241" s="111"/>
      <c r="AU241" s="111"/>
      <c r="AV241" s="111"/>
      <c r="AW241" s="16"/>
      <c r="AX241" s="16"/>
      <c r="AY241" s="112">
        <v>2518603.94151303</v>
      </c>
      <c r="AZ241" s="112">
        <v>2071622.63191354</v>
      </c>
      <c r="BA241" t="s" s="34"/>
      <c r="BB241" s="112">
        <v>649634.075015894</v>
      </c>
      <c r="BC241" s="112">
        <v>449874.125874126</v>
      </c>
      <c r="BD241" t="s" s="34">
        <v>7846</v>
      </c>
      <c r="BE241" s="16"/>
      <c r="BF241" s="55"/>
    </row>
    <row r="242" ht="28" customHeight="1">
      <c r="A242" t="s" s="20">
        <f>"T "&amp;B242</f>
        <v>7857</v>
      </c>
      <c r="B242" s="106">
        <v>239</v>
      </c>
      <c r="C242" s="106">
        <v>1909</v>
      </c>
      <c r="D242" s="107"/>
      <c r="E242" s="98"/>
      <c r="F242" s="32"/>
      <c r="G242" s="99"/>
      <c r="H242" s="98"/>
      <c r="I242" s="32"/>
      <c r="J242" s="99"/>
      <c r="K242" s="98"/>
      <c r="L242" s="32"/>
      <c r="M242" s="99"/>
      <c r="N242" s="98"/>
      <c r="O242" s="32"/>
      <c r="P242" s="110"/>
      <c r="Q242" s="110"/>
      <c r="R242" s="110"/>
      <c r="S242" s="30"/>
      <c r="T242" s="110"/>
      <c r="U242" s="110"/>
      <c r="V242" s="110"/>
      <c r="W242" s="30"/>
      <c r="X242" s="110"/>
      <c r="Y242" s="110"/>
      <c r="Z242" s="110"/>
      <c r="AA242" s="30"/>
      <c r="AB242" s="110"/>
      <c r="AC242" s="110"/>
      <c r="AD242" s="110"/>
      <c r="AE242" s="30"/>
      <c r="AF242" s="110"/>
      <c r="AG242" s="110"/>
      <c r="AH242" s="110"/>
      <c r="AI242" s="32"/>
      <c r="AJ242" s="110"/>
      <c r="AK242" s="110"/>
      <c r="AL242" s="110"/>
      <c r="AM242" s="32"/>
      <c r="AN242" s="110"/>
      <c r="AO242" s="110"/>
      <c r="AP242" s="110"/>
      <c r="AQ242" s="32"/>
      <c r="AR242" s="113"/>
      <c r="AS242" s="113"/>
      <c r="AT242" s="113"/>
      <c r="AU242" s="113"/>
      <c r="AV242" s="113"/>
      <c r="AW242" s="32"/>
      <c r="AX242" s="32"/>
      <c r="AY242" s="114">
        <v>2544364.65352829</v>
      </c>
      <c r="AZ242" s="114">
        <v>2078419.83471075</v>
      </c>
      <c r="BA242" t="s" s="30"/>
      <c r="BB242" s="114">
        <v>519214.748887477</v>
      </c>
      <c r="BC242" s="114">
        <v>334802.288620471</v>
      </c>
      <c r="BD242" t="s" s="30">
        <v>7858</v>
      </c>
      <c r="BE242" s="32"/>
      <c r="BF242" s="39"/>
    </row>
    <row r="243" ht="28" customHeight="1">
      <c r="A243" t="s" s="20">
        <f>"T "&amp;B243</f>
        <v>7859</v>
      </c>
      <c r="B243" s="108">
        <v>240</v>
      </c>
      <c r="C243" s="108">
        <v>1910</v>
      </c>
      <c r="D243" s="105"/>
      <c r="E243" s="102"/>
      <c r="F243" s="16"/>
      <c r="G243" s="103"/>
      <c r="H243" s="102"/>
      <c r="I243" s="16"/>
      <c r="J243" s="103"/>
      <c r="K243" s="102"/>
      <c r="L243" s="16"/>
      <c r="M243" s="103"/>
      <c r="N243" s="102"/>
      <c r="O243" s="16"/>
      <c r="P243" s="109"/>
      <c r="Q243" s="109"/>
      <c r="R243" s="109"/>
      <c r="S243" s="34"/>
      <c r="T243" s="109"/>
      <c r="U243" s="109"/>
      <c r="V243" s="109"/>
      <c r="W243" s="34"/>
      <c r="X243" s="109"/>
      <c r="Y243" s="109"/>
      <c r="Z243" s="109"/>
      <c r="AA243" s="34"/>
      <c r="AB243" s="109"/>
      <c r="AC243" s="109"/>
      <c r="AD243" s="109"/>
      <c r="AE243" s="34"/>
      <c r="AF243" s="109"/>
      <c r="AG243" s="109"/>
      <c r="AH243" s="109"/>
      <c r="AI243" s="16"/>
      <c r="AJ243" s="109"/>
      <c r="AK243" s="109"/>
      <c r="AL243" s="109"/>
      <c r="AM243" s="16"/>
      <c r="AN243" s="109"/>
      <c r="AO243" s="109"/>
      <c r="AP243" s="109"/>
      <c r="AQ243" s="16"/>
      <c r="AR243" s="111"/>
      <c r="AS243" s="111"/>
      <c r="AT243" s="111"/>
      <c r="AU243" s="111"/>
      <c r="AV243" s="111"/>
      <c r="AW243" s="16"/>
      <c r="AX243" s="16"/>
      <c r="AY243" s="112">
        <v>2652538.58868405</v>
      </c>
      <c r="AZ243" s="112">
        <v>2205772.40940878</v>
      </c>
      <c r="BA243" t="s" s="34"/>
      <c r="BB243" s="112">
        <v>565362.492053402</v>
      </c>
      <c r="BC243" s="112">
        <v>310007.374443738</v>
      </c>
      <c r="BD243" t="s" s="34">
        <v>7858</v>
      </c>
      <c r="BE243" s="16"/>
      <c r="BF243" s="55"/>
    </row>
    <row r="244" ht="28" customHeight="1">
      <c r="A244" t="s" s="20">
        <f>"T "&amp;B244</f>
        <v>7860</v>
      </c>
      <c r="B244" s="106">
        <v>241</v>
      </c>
      <c r="C244" s="106">
        <v>1911</v>
      </c>
      <c r="D244" s="107"/>
      <c r="E244" s="98"/>
      <c r="F244" s="32"/>
      <c r="G244" s="99"/>
      <c r="H244" s="98"/>
      <c r="I244" s="32"/>
      <c r="J244" s="99"/>
      <c r="K244" s="98"/>
      <c r="L244" s="32"/>
      <c r="M244" s="99"/>
      <c r="N244" s="98"/>
      <c r="O244" s="32"/>
      <c r="P244" s="110"/>
      <c r="Q244" s="110"/>
      <c r="R244" s="110"/>
      <c r="S244" s="30"/>
      <c r="T244" s="110"/>
      <c r="U244" s="110"/>
      <c r="V244" s="110"/>
      <c r="W244" s="30"/>
      <c r="X244" s="110"/>
      <c r="Y244" s="110"/>
      <c r="Z244" s="110"/>
      <c r="AA244" s="30"/>
      <c r="AB244" s="110"/>
      <c r="AC244" s="110"/>
      <c r="AD244" s="110"/>
      <c r="AE244" s="30"/>
      <c r="AF244" s="110"/>
      <c r="AG244" s="110"/>
      <c r="AH244" s="110"/>
      <c r="AI244" s="32"/>
      <c r="AJ244" s="110"/>
      <c r="AK244" s="110"/>
      <c r="AL244" s="110"/>
      <c r="AM244" s="32"/>
      <c r="AN244" s="110"/>
      <c r="AO244" s="110"/>
      <c r="AP244" s="110"/>
      <c r="AQ244" s="32"/>
      <c r="AR244" s="113"/>
      <c r="AS244" s="113"/>
      <c r="AT244" s="113"/>
      <c r="AU244" s="113"/>
      <c r="AV244" s="113"/>
      <c r="AW244" s="32"/>
      <c r="AX244" s="32"/>
      <c r="AY244" s="114">
        <v>2716006.61157025</v>
      </c>
      <c r="AZ244" s="114">
        <v>2527053.52828989</v>
      </c>
      <c r="BA244" t="s" s="30"/>
      <c r="BB244" s="114">
        <v>584248.188175461</v>
      </c>
      <c r="BC244" s="114">
        <v>315632.803560077</v>
      </c>
      <c r="BD244" t="s" s="30">
        <v>7858</v>
      </c>
      <c r="BE244" s="32"/>
      <c r="BF244" s="39"/>
    </row>
    <row r="245" ht="28" customHeight="1">
      <c r="A245" t="s" s="20">
        <f>"T "&amp;B245</f>
        <v>7861</v>
      </c>
      <c r="B245" s="108">
        <v>242</v>
      </c>
      <c r="C245" s="108">
        <v>1912</v>
      </c>
      <c r="D245" s="105"/>
      <c r="E245" s="102"/>
      <c r="F245" s="16"/>
      <c r="G245" s="103"/>
      <c r="H245" s="102"/>
      <c r="I245" s="16"/>
      <c r="J245" s="103"/>
      <c r="K245" s="102"/>
      <c r="L245" s="16"/>
      <c r="M245" s="103"/>
      <c r="N245" s="102"/>
      <c r="O245" s="16"/>
      <c r="P245" s="109"/>
      <c r="Q245" s="109"/>
      <c r="R245" s="109"/>
      <c r="S245" s="34"/>
      <c r="T245" s="109"/>
      <c r="U245" s="109"/>
      <c r="V245" s="109"/>
      <c r="W245" s="34"/>
      <c r="X245" s="109"/>
      <c r="Y245" s="109"/>
      <c r="Z245" s="109"/>
      <c r="AA245" s="34"/>
      <c r="AB245" s="109"/>
      <c r="AC245" s="109"/>
      <c r="AD245" s="109"/>
      <c r="AE245" s="34"/>
      <c r="AF245" s="109"/>
      <c r="AG245" s="109"/>
      <c r="AH245" s="109"/>
      <c r="AI245" s="16"/>
      <c r="AJ245" s="109"/>
      <c r="AK245" s="109"/>
      <c r="AL245" s="109"/>
      <c r="AM245" s="16"/>
      <c r="AN245" s="109"/>
      <c r="AO245" s="109"/>
      <c r="AP245" s="109"/>
      <c r="AQ245" s="16"/>
      <c r="AR245" s="111"/>
      <c r="AS245" s="111"/>
      <c r="AT245" s="111"/>
      <c r="AU245" s="111"/>
      <c r="AV245" s="111"/>
      <c r="AW245" s="16"/>
      <c r="AX245" s="16"/>
      <c r="AY245" s="112">
        <v>3290161.98347108</v>
      </c>
      <c r="AZ245" s="112">
        <v>2687279.8474253</v>
      </c>
      <c r="BA245" t="s" s="34"/>
      <c r="BB245" s="112">
        <v>627342.911633821</v>
      </c>
      <c r="BC245" s="112">
        <v>291048.442466625</v>
      </c>
      <c r="BD245" t="s" s="34">
        <v>7858</v>
      </c>
      <c r="BE245" s="16"/>
      <c r="BF245" s="55"/>
    </row>
    <row r="246" ht="18" customHeight="1">
      <c r="A246" t="s" s="20">
        <f>"T "&amp;B246</f>
        <v>7862</v>
      </c>
      <c r="B246" s="106">
        <v>243</v>
      </c>
      <c r="C246" s="106">
        <v>1913</v>
      </c>
      <c r="D246" s="107"/>
      <c r="E246" s="98"/>
      <c r="F246" s="32"/>
      <c r="G246" s="99"/>
      <c r="H246" s="98"/>
      <c r="I246" s="32"/>
      <c r="J246" s="99"/>
      <c r="K246" s="98"/>
      <c r="L246" s="32"/>
      <c r="M246" s="99"/>
      <c r="N246" s="98"/>
      <c r="O246" s="32"/>
      <c r="P246" s="110"/>
      <c r="Q246" s="110"/>
      <c r="R246" s="110"/>
      <c r="S246" s="30"/>
      <c r="T246" s="110"/>
      <c r="U246" s="110"/>
      <c r="V246" s="110"/>
      <c r="W246" s="30"/>
      <c r="X246" s="110"/>
      <c r="Y246" s="110"/>
      <c r="Z246" s="110"/>
      <c r="AA246" s="30"/>
      <c r="AB246" s="110"/>
      <c r="AC246" s="110"/>
      <c r="AD246" s="110"/>
      <c r="AE246" s="30"/>
      <c r="AF246" s="110"/>
      <c r="AG246" s="110"/>
      <c r="AH246" s="110"/>
      <c r="AI246" s="32"/>
      <c r="AJ246" s="110"/>
      <c r="AK246" s="110"/>
      <c r="AL246" s="110"/>
      <c r="AM246" s="32"/>
      <c r="AN246" s="110"/>
      <c r="AO246" s="110"/>
      <c r="AP246" s="110"/>
      <c r="AQ246" s="32"/>
      <c r="AR246" s="113"/>
      <c r="AS246" s="113"/>
      <c r="AT246" s="113"/>
      <c r="AU246" s="113"/>
      <c r="AV246" s="113"/>
      <c r="AW246" s="32"/>
      <c r="AX246" s="32"/>
      <c r="AY246" s="114">
        <v>2997040.05085824</v>
      </c>
      <c r="AZ246" s="114">
        <v>2941394.53273999</v>
      </c>
      <c r="BA246" s="114"/>
      <c r="BB246" s="114"/>
      <c r="BC246" s="114"/>
      <c r="BD246" t="s" s="30">
        <v>7863</v>
      </c>
      <c r="BE246" s="32"/>
      <c r="BF246" s="39"/>
    </row>
    <row r="247" ht="18" customHeight="1">
      <c r="A247" t="s" s="20">
        <f>"T "&amp;B247</f>
        <v>7864</v>
      </c>
      <c r="B247" s="108">
        <v>244</v>
      </c>
      <c r="C247" s="108">
        <v>1914</v>
      </c>
      <c r="D247" s="105"/>
      <c r="E247" s="102"/>
      <c r="F247" s="16"/>
      <c r="G247" s="103"/>
      <c r="H247" s="102"/>
      <c r="I247" s="16"/>
      <c r="J247" s="103"/>
      <c r="K247" s="102"/>
      <c r="L247" s="16"/>
      <c r="M247" s="103"/>
      <c r="N247" s="102"/>
      <c r="O247" s="16"/>
      <c r="P247" s="109"/>
      <c r="Q247" s="109"/>
      <c r="R247" s="109"/>
      <c r="S247" s="34"/>
      <c r="T247" s="109"/>
      <c r="U247" s="109"/>
      <c r="V247" s="109"/>
      <c r="W247" s="34"/>
      <c r="X247" s="109"/>
      <c r="Y247" s="109"/>
      <c r="Z247" s="109"/>
      <c r="AA247" s="34"/>
      <c r="AB247" s="109"/>
      <c r="AC247" s="109"/>
      <c r="AD247" s="109"/>
      <c r="AE247" s="34"/>
      <c r="AF247" s="109"/>
      <c r="AG247" s="109"/>
      <c r="AH247" s="109"/>
      <c r="AI247" s="16"/>
      <c r="AJ247" s="109"/>
      <c r="AK247" s="109"/>
      <c r="AL247" s="109"/>
      <c r="AM247" s="16"/>
      <c r="AN247" s="109"/>
      <c r="AO247" s="109"/>
      <c r="AP247" s="109"/>
      <c r="AQ247" s="16"/>
      <c r="AR247" s="111"/>
      <c r="AS247" s="111"/>
      <c r="AT247" s="111"/>
      <c r="AU247" s="111"/>
      <c r="AV247" s="111"/>
      <c r="AW247" s="16"/>
      <c r="AX247" s="16"/>
      <c r="AY247" s="112">
        <v>2804196.31277813</v>
      </c>
      <c r="AZ247" s="112">
        <v>2746207.24729816</v>
      </c>
      <c r="BA247" s="112"/>
      <c r="BB247" s="112"/>
      <c r="BC247" s="112"/>
      <c r="BD247" t="s" s="34">
        <v>7863</v>
      </c>
      <c r="BE247" s="16"/>
      <c r="BF247" s="55"/>
    </row>
    <row r="248" ht="18" customHeight="1">
      <c r="A248" t="s" s="20">
        <f>"T "&amp;B248</f>
        <v>7865</v>
      </c>
      <c r="B248" s="106">
        <v>245</v>
      </c>
      <c r="C248" s="106">
        <v>1915</v>
      </c>
      <c r="D248" s="107"/>
      <c r="E248" s="98"/>
      <c r="F248" s="32"/>
      <c r="G248" s="99"/>
      <c r="H248" s="98"/>
      <c r="I248" s="32"/>
      <c r="J248" s="99"/>
      <c r="K248" s="98"/>
      <c r="L248" s="32"/>
      <c r="M248" s="99"/>
      <c r="N248" s="98"/>
      <c r="O248" s="32"/>
      <c r="P248" s="110"/>
      <c r="Q248" s="110"/>
      <c r="R248" s="110"/>
      <c r="S248" s="30"/>
      <c r="T248" s="110"/>
      <c r="U248" s="110"/>
      <c r="V248" s="110"/>
      <c r="W248" s="30"/>
      <c r="X248" s="110"/>
      <c r="Y248" s="110"/>
      <c r="Z248" s="110"/>
      <c r="AA248" s="30"/>
      <c r="AB248" s="110"/>
      <c r="AC248" s="110"/>
      <c r="AD248" s="110"/>
      <c r="AE248" s="30"/>
      <c r="AF248" s="110"/>
      <c r="AG248" s="110"/>
      <c r="AH248" s="110"/>
      <c r="AI248" s="32"/>
      <c r="AJ248" s="110"/>
      <c r="AK248" s="110"/>
      <c r="AL248" s="110"/>
      <c r="AM248" s="32"/>
      <c r="AN248" s="110"/>
      <c r="AO248" s="110"/>
      <c r="AP248" s="110"/>
      <c r="AQ248" s="32"/>
      <c r="AR248" s="113"/>
      <c r="AS248" s="113"/>
      <c r="AT248" s="113"/>
      <c r="AU248" s="113"/>
      <c r="AV248" s="113"/>
      <c r="AW248" s="32"/>
      <c r="AX248" s="32"/>
      <c r="AY248" s="114">
        <v>2021904.64081373</v>
      </c>
      <c r="AZ248" s="114">
        <v>2103704.51366815</v>
      </c>
      <c r="BA248" s="114"/>
      <c r="BB248" s="114"/>
      <c r="BC248" s="114"/>
      <c r="BD248" t="s" s="30">
        <v>7863</v>
      </c>
      <c r="BE248" s="32"/>
      <c r="BF248" s="39"/>
    </row>
    <row r="249" ht="18" customHeight="1">
      <c r="A249" t="s" s="20">
        <f>"T "&amp;B249</f>
        <v>7866</v>
      </c>
      <c r="B249" s="108">
        <v>246</v>
      </c>
      <c r="C249" s="108">
        <v>1916</v>
      </c>
      <c r="D249" s="105"/>
      <c r="E249" s="102"/>
      <c r="F249" s="16"/>
      <c r="G249" s="103"/>
      <c r="H249" s="102"/>
      <c r="I249" s="16"/>
      <c r="J249" s="103"/>
      <c r="K249" s="102"/>
      <c r="L249" s="16"/>
      <c r="M249" s="103"/>
      <c r="N249" s="102"/>
      <c r="O249" s="16"/>
      <c r="P249" s="109"/>
      <c r="Q249" s="109"/>
      <c r="R249" s="109"/>
      <c r="S249" s="34"/>
      <c r="T249" s="109"/>
      <c r="U249" s="109"/>
      <c r="V249" s="109"/>
      <c r="W249" s="34"/>
      <c r="X249" s="109"/>
      <c r="Y249" s="109"/>
      <c r="Z249" s="109"/>
      <c r="AA249" s="34"/>
      <c r="AB249" s="109"/>
      <c r="AC249" s="109"/>
      <c r="AD249" s="109"/>
      <c r="AE249" s="34"/>
      <c r="AF249" s="109"/>
      <c r="AG249" s="109"/>
      <c r="AH249" s="109"/>
      <c r="AI249" s="16"/>
      <c r="AJ249" s="109"/>
      <c r="AK249" s="109"/>
      <c r="AL249" s="109"/>
      <c r="AM249" s="16"/>
      <c r="AN249" s="109"/>
      <c r="AO249" s="109"/>
      <c r="AP249" s="109"/>
      <c r="AQ249" s="16"/>
      <c r="AR249" s="111"/>
      <c r="AS249" s="111"/>
      <c r="AT249" s="111"/>
      <c r="AU249" s="111"/>
      <c r="AV249" s="111"/>
      <c r="AW249" s="16"/>
      <c r="AX249" s="16"/>
      <c r="AY249" s="112">
        <v>2430853.65543548</v>
      </c>
      <c r="AZ249" s="112">
        <v>2413963.63636364</v>
      </c>
      <c r="BA249" s="112"/>
      <c r="BB249" s="112"/>
      <c r="BC249" s="112"/>
      <c r="BD249" t="s" s="34">
        <v>7863</v>
      </c>
      <c r="BE249" s="16"/>
      <c r="BF249" s="55"/>
    </row>
    <row r="250" ht="18" customHeight="1">
      <c r="A250" t="s" s="20">
        <f>"T "&amp;B250</f>
        <v>7867</v>
      </c>
      <c r="B250" s="106">
        <v>247</v>
      </c>
      <c r="C250" s="106">
        <v>1917</v>
      </c>
      <c r="D250" s="107"/>
      <c r="E250" s="98"/>
      <c r="F250" s="32"/>
      <c r="G250" s="99"/>
      <c r="H250" s="98"/>
      <c r="I250" s="32"/>
      <c r="J250" s="99"/>
      <c r="K250" s="98"/>
      <c r="L250" s="32"/>
      <c r="M250" s="99"/>
      <c r="N250" s="98"/>
      <c r="O250" s="32"/>
      <c r="P250" s="110"/>
      <c r="Q250" s="110"/>
      <c r="R250" s="110"/>
      <c r="S250" s="30"/>
      <c r="T250" s="110"/>
      <c r="U250" s="110"/>
      <c r="V250" s="110"/>
      <c r="W250" s="30"/>
      <c r="X250" s="110"/>
      <c r="Y250" s="110"/>
      <c r="Z250" s="110"/>
      <c r="AA250" s="30"/>
      <c r="AB250" s="110"/>
      <c r="AC250" s="110"/>
      <c r="AD250" s="110"/>
      <c r="AE250" s="30"/>
      <c r="AF250" s="110"/>
      <c r="AG250" s="110"/>
      <c r="AH250" s="110"/>
      <c r="AI250" s="32"/>
      <c r="AJ250" s="110"/>
      <c r="AK250" s="110"/>
      <c r="AL250" s="110"/>
      <c r="AM250" s="32"/>
      <c r="AN250" s="110"/>
      <c r="AO250" s="110"/>
      <c r="AP250" s="110"/>
      <c r="AQ250" s="32"/>
      <c r="AR250" s="113"/>
      <c r="AS250" s="113"/>
      <c r="AT250" s="113"/>
      <c r="AU250" s="113"/>
      <c r="AV250" s="113"/>
      <c r="AW250" s="32"/>
      <c r="AX250" s="32"/>
      <c r="AY250" s="114">
        <v>2628599.61856326</v>
      </c>
      <c r="AZ250" s="114">
        <v>2637246.02670057</v>
      </c>
      <c r="BA250" s="114"/>
      <c r="BB250" s="114"/>
      <c r="BC250" s="114"/>
      <c r="BD250" t="s" s="30">
        <v>7863</v>
      </c>
      <c r="BE250" s="32"/>
      <c r="BF250" s="39"/>
    </row>
    <row r="251" ht="18" customHeight="1">
      <c r="A251" t="s" s="20">
        <f>"T "&amp;B251</f>
        <v>7868</v>
      </c>
      <c r="B251" s="108">
        <v>248</v>
      </c>
      <c r="C251" s="108">
        <v>1918</v>
      </c>
      <c r="D251" s="105"/>
      <c r="E251" s="102"/>
      <c r="F251" s="16"/>
      <c r="G251" s="103"/>
      <c r="H251" s="102"/>
      <c r="I251" s="16"/>
      <c r="J251" s="103"/>
      <c r="K251" s="102"/>
      <c r="L251" s="16"/>
      <c r="M251" s="103"/>
      <c r="N251" s="102"/>
      <c r="O251" s="16"/>
      <c r="P251" s="109"/>
      <c r="Q251" s="109"/>
      <c r="R251" s="109"/>
      <c r="S251" s="34"/>
      <c r="T251" s="109"/>
      <c r="U251" s="109"/>
      <c r="V251" s="109"/>
      <c r="W251" s="34"/>
      <c r="X251" s="109"/>
      <c r="Y251" s="109"/>
      <c r="Z251" s="109"/>
      <c r="AA251" s="34"/>
      <c r="AB251" s="109"/>
      <c r="AC251" s="109"/>
      <c r="AD251" s="109"/>
      <c r="AE251" s="34"/>
      <c r="AF251" s="109"/>
      <c r="AG251" s="109"/>
      <c r="AH251" s="109"/>
      <c r="AI251" s="16"/>
      <c r="AJ251" s="109"/>
      <c r="AK251" s="109"/>
      <c r="AL251" s="109"/>
      <c r="AM251" s="16"/>
      <c r="AN251" s="109"/>
      <c r="AO251" s="109"/>
      <c r="AP251" s="109"/>
      <c r="AQ251" s="16"/>
      <c r="AR251" s="111"/>
      <c r="AS251" s="111"/>
      <c r="AT251" s="111"/>
      <c r="AU251" s="111"/>
      <c r="AV251" s="111"/>
      <c r="AW251" s="16"/>
      <c r="AX251" s="16"/>
      <c r="AY251" s="112">
        <v>3354618.69040051</v>
      </c>
      <c r="AZ251" s="112">
        <v>3451756.89764781</v>
      </c>
      <c r="BA251" s="112"/>
      <c r="BB251" s="112"/>
      <c r="BC251" s="112"/>
      <c r="BD251" t="s" s="34">
        <v>7863</v>
      </c>
      <c r="BE251" s="16"/>
      <c r="BF251" s="55"/>
    </row>
    <row r="252" ht="18" customHeight="1">
      <c r="A252" t="s" s="20">
        <f>"T "&amp;B252</f>
        <v>7869</v>
      </c>
      <c r="B252" s="106">
        <v>249</v>
      </c>
      <c r="C252" s="106">
        <v>1919</v>
      </c>
      <c r="D252" s="107"/>
      <c r="E252" s="98"/>
      <c r="F252" s="32"/>
      <c r="G252" s="99"/>
      <c r="H252" s="98"/>
      <c r="I252" s="32"/>
      <c r="J252" s="99"/>
      <c r="K252" s="98"/>
      <c r="L252" s="32"/>
      <c r="M252" s="99"/>
      <c r="N252" s="98"/>
      <c r="O252" s="32"/>
      <c r="P252" s="110"/>
      <c r="Q252" s="110"/>
      <c r="R252" s="110"/>
      <c r="S252" s="30"/>
      <c r="T252" s="110"/>
      <c r="U252" s="110"/>
      <c r="V252" s="110"/>
      <c r="W252" s="30"/>
      <c r="X252" s="110"/>
      <c r="Y252" s="110"/>
      <c r="Z252" s="110"/>
      <c r="AA252" s="30"/>
      <c r="AB252" s="110"/>
      <c r="AC252" s="110"/>
      <c r="AD252" s="110"/>
      <c r="AE252" s="30"/>
      <c r="AF252" s="110"/>
      <c r="AG252" s="110"/>
      <c r="AH252" s="110"/>
      <c r="AI252" s="32"/>
      <c r="AJ252" s="110"/>
      <c r="AK252" s="110"/>
      <c r="AL252" s="110"/>
      <c r="AM252" s="32"/>
      <c r="AN252" s="110"/>
      <c r="AO252" s="110"/>
      <c r="AP252" s="110"/>
      <c r="AQ252" s="32"/>
      <c r="AR252" s="113"/>
      <c r="AS252" s="113"/>
      <c r="AT252" s="113"/>
      <c r="AU252" s="113"/>
      <c r="AV252" s="113"/>
      <c r="AW252" s="32"/>
      <c r="AX252" s="32"/>
      <c r="AY252" s="114">
        <v>4417623.39478704</v>
      </c>
      <c r="AZ252" s="114">
        <v>4185781.56389066</v>
      </c>
      <c r="BA252" s="114"/>
      <c r="BB252" s="114"/>
      <c r="BC252" s="114"/>
      <c r="BD252" t="s" s="30">
        <v>7863</v>
      </c>
      <c r="BE252" s="32"/>
      <c r="BF252" s="39"/>
    </row>
    <row r="253" ht="18" customHeight="1">
      <c r="A253" t="s" s="20">
        <f>"T "&amp;B253</f>
        <v>7870</v>
      </c>
      <c r="B253" s="108">
        <v>250</v>
      </c>
      <c r="C253" s="108">
        <v>1920</v>
      </c>
      <c r="D253" s="105"/>
      <c r="E253" s="102"/>
      <c r="F253" s="16"/>
      <c r="G253" s="103"/>
      <c r="H253" s="102"/>
      <c r="I253" s="16"/>
      <c r="J253" s="103"/>
      <c r="K253" s="102"/>
      <c r="L253" s="16"/>
      <c r="M253" s="103"/>
      <c r="N253" s="102"/>
      <c r="O253" s="16"/>
      <c r="P253" s="109"/>
      <c r="Q253" s="109"/>
      <c r="R253" s="109"/>
      <c r="S253" s="34"/>
      <c r="T253" s="109"/>
      <c r="U253" s="109"/>
      <c r="V253" s="109"/>
      <c r="W253" s="34"/>
      <c r="X253" s="109"/>
      <c r="Y253" s="109"/>
      <c r="Z253" s="109"/>
      <c r="AA253" s="34"/>
      <c r="AB253" s="109"/>
      <c r="AC253" s="109"/>
      <c r="AD253" s="109"/>
      <c r="AE253" s="34"/>
      <c r="AF253" s="109"/>
      <c r="AG253" s="109"/>
      <c r="AH253" s="109"/>
      <c r="AI253" s="16"/>
      <c r="AJ253" s="109"/>
      <c r="AK253" s="109"/>
      <c r="AL253" s="109"/>
      <c r="AM253" s="16"/>
      <c r="AN253" s="109"/>
      <c r="AO253" s="109"/>
      <c r="AP253" s="109"/>
      <c r="AQ253" s="16"/>
      <c r="AR253" s="111"/>
      <c r="AS253" s="111"/>
      <c r="AT253" s="111"/>
      <c r="AU253" s="111"/>
      <c r="AV253" s="111"/>
      <c r="AW253" s="16"/>
      <c r="AX253" s="16"/>
      <c r="AY253" s="112">
        <v>5529265.86141132</v>
      </c>
      <c r="AZ253" s="112">
        <v>4747358.67768596</v>
      </c>
      <c r="BA253" s="112"/>
      <c r="BB253" s="112"/>
      <c r="BC253" s="112"/>
      <c r="BD253" t="s" s="34">
        <v>7863</v>
      </c>
      <c r="BE253" s="16"/>
      <c r="BF253" s="55"/>
    </row>
    <row r="254" ht="18" customHeight="1">
      <c r="A254" t="s" s="20">
        <f>"T "&amp;B254</f>
        <v>7871</v>
      </c>
      <c r="B254" s="106">
        <v>251</v>
      </c>
      <c r="C254" s="106">
        <v>1921</v>
      </c>
      <c r="D254" s="107"/>
      <c r="E254" s="98"/>
      <c r="F254" s="32"/>
      <c r="G254" s="99"/>
      <c r="H254" s="98"/>
      <c r="I254" s="32"/>
      <c r="J254" s="99"/>
      <c r="K254" s="98"/>
      <c r="L254" s="32"/>
      <c r="M254" s="99"/>
      <c r="N254" s="98"/>
      <c r="O254" s="32"/>
      <c r="P254" s="110"/>
      <c r="Q254" s="110"/>
      <c r="R254" s="110"/>
      <c r="S254" s="30"/>
      <c r="T254" s="110"/>
      <c r="U254" s="110"/>
      <c r="V254" s="110"/>
      <c r="W254" s="30"/>
      <c r="X254" s="110"/>
      <c r="Y254" s="110"/>
      <c r="Z254" s="110"/>
      <c r="AA254" s="30"/>
      <c r="AB254" s="110"/>
      <c r="AC254" s="110"/>
      <c r="AD254" s="110"/>
      <c r="AE254" s="30"/>
      <c r="AF254" s="110"/>
      <c r="AG254" s="110"/>
      <c r="AH254" s="110"/>
      <c r="AI254" s="32"/>
      <c r="AJ254" s="110"/>
      <c r="AK254" s="110"/>
      <c r="AL254" s="110"/>
      <c r="AM254" s="32"/>
      <c r="AN254" s="110"/>
      <c r="AO254" s="110"/>
      <c r="AP254" s="110"/>
      <c r="AQ254" s="32"/>
      <c r="AR254" s="113"/>
      <c r="AS254" s="113"/>
      <c r="AT254" s="113"/>
      <c r="AU254" s="113"/>
      <c r="AV254" s="113"/>
      <c r="AW254" s="32"/>
      <c r="AX254" s="32"/>
      <c r="AY254" s="114">
        <v>3145475.39732995</v>
      </c>
      <c r="AZ254" s="114">
        <v>2865403.17863955</v>
      </c>
      <c r="BA254" s="114"/>
      <c r="BB254" s="114"/>
      <c r="BC254" s="114"/>
      <c r="BD254" t="s" s="30">
        <v>7863</v>
      </c>
      <c r="BE254" s="32"/>
      <c r="BF254" s="39"/>
    </row>
    <row r="255" ht="18" customHeight="1">
      <c r="A255" t="s" s="20">
        <f>"T "&amp;B255</f>
        <v>7872</v>
      </c>
      <c r="B255" s="108">
        <v>252</v>
      </c>
      <c r="C255" s="108">
        <v>1922</v>
      </c>
      <c r="D255" s="105"/>
      <c r="E255" s="102"/>
      <c r="F255" s="16"/>
      <c r="G255" s="103"/>
      <c r="H255" s="102"/>
      <c r="I255" s="16"/>
      <c r="J255" s="103"/>
      <c r="K255" s="102"/>
      <c r="L255" s="16"/>
      <c r="M255" s="103"/>
      <c r="N255" s="102"/>
      <c r="O255" s="16"/>
      <c r="P255" s="109"/>
      <c r="Q255" s="109"/>
      <c r="R255" s="109"/>
      <c r="S255" s="34"/>
      <c r="T255" s="109"/>
      <c r="U255" s="109"/>
      <c r="V255" s="109"/>
      <c r="W255" s="34"/>
      <c r="X255" s="109"/>
      <c r="Y255" s="109"/>
      <c r="Z255" s="109"/>
      <c r="AA255" s="34"/>
      <c r="AB255" s="109"/>
      <c r="AC255" s="109"/>
      <c r="AD255" s="109"/>
      <c r="AE255" s="34"/>
      <c r="AF255" s="109"/>
      <c r="AG255" s="109"/>
      <c r="AH255" s="109"/>
      <c r="AI255" s="16"/>
      <c r="AJ255" s="109"/>
      <c r="AK255" s="109"/>
      <c r="AL255" s="109"/>
      <c r="AM255" s="16"/>
      <c r="AN255" s="109"/>
      <c r="AO255" s="109"/>
      <c r="AP255" s="109"/>
      <c r="AQ255" s="16"/>
      <c r="AR255" s="111"/>
      <c r="AS255" s="111"/>
      <c r="AT255" s="111"/>
      <c r="AU255" s="111"/>
      <c r="AV255" s="111"/>
      <c r="AW255" s="16"/>
      <c r="AX255" s="16"/>
      <c r="AY255" s="112">
        <v>3095862.68277178</v>
      </c>
      <c r="AZ255" s="112">
        <v>1374563.76350922</v>
      </c>
      <c r="BA255" s="112">
        <v>1267039.79656707</v>
      </c>
      <c r="BB255" s="112"/>
      <c r="BC255" s="112"/>
      <c r="BD255" t="s" s="34">
        <v>7873</v>
      </c>
      <c r="BE255" t="s" s="34">
        <v>7874</v>
      </c>
      <c r="BF255" s="55"/>
    </row>
    <row r="256" ht="28" customHeight="1">
      <c r="A256" t="s" s="20">
        <f>"T "&amp;B256</f>
        <v>7875</v>
      </c>
      <c r="B256" s="106">
        <v>253</v>
      </c>
      <c r="C256" s="106">
        <v>1923</v>
      </c>
      <c r="D256" s="107"/>
      <c r="E256" s="98"/>
      <c r="F256" s="32"/>
      <c r="G256" s="99"/>
      <c r="H256" s="98"/>
      <c r="I256" s="32"/>
      <c r="J256" s="99"/>
      <c r="K256" s="98"/>
      <c r="L256" s="32"/>
      <c r="M256" s="99"/>
      <c r="N256" s="98"/>
      <c r="O256" s="32"/>
      <c r="P256" s="110"/>
      <c r="Q256" s="110"/>
      <c r="R256" s="110"/>
      <c r="S256" s="30"/>
      <c r="T256" s="110"/>
      <c r="U256" s="110"/>
      <c r="V256" s="110"/>
      <c r="W256" s="30"/>
      <c r="X256" s="110"/>
      <c r="Y256" s="110"/>
      <c r="Z256" s="110"/>
      <c r="AA256" s="30"/>
      <c r="AB256" s="110"/>
      <c r="AC256" s="110"/>
      <c r="AD256" s="110"/>
      <c r="AE256" s="30"/>
      <c r="AF256" s="110"/>
      <c r="AG256" s="110"/>
      <c r="AH256" s="110"/>
      <c r="AI256" s="32"/>
      <c r="AJ256" s="110"/>
      <c r="AK256" s="110"/>
      <c r="AL256" s="110"/>
      <c r="AM256" s="32"/>
      <c r="AN256" s="110"/>
      <c r="AO256" s="110"/>
      <c r="AP256" s="110"/>
      <c r="AQ256" s="32"/>
      <c r="AR256" s="113"/>
      <c r="AS256" s="113"/>
      <c r="AT256" s="113"/>
      <c r="AU256" s="113"/>
      <c r="AV256" s="113"/>
      <c r="AW256" s="32"/>
      <c r="AX256" s="32"/>
      <c r="AY256" s="114">
        <v>3798029.75206612</v>
      </c>
      <c r="AZ256" s="114">
        <v>1244831.02352193</v>
      </c>
      <c r="BA256" s="114">
        <v>1757015.13032422</v>
      </c>
      <c r="BB256" s="114"/>
      <c r="BC256" s="114"/>
      <c r="BD256" t="s" s="30">
        <v>7873</v>
      </c>
      <c r="BE256" t="s" s="30">
        <v>7876</v>
      </c>
      <c r="BF256" s="39"/>
    </row>
    <row r="257" ht="18" customHeight="1">
      <c r="A257" t="s" s="20">
        <f>"T "&amp;B257</f>
        <v>7877</v>
      </c>
      <c r="B257" s="108">
        <v>254</v>
      </c>
      <c r="C257" s="108">
        <v>1924</v>
      </c>
      <c r="D257" s="105"/>
      <c r="E257" s="102"/>
      <c r="F257" s="16"/>
      <c r="G257" s="103"/>
      <c r="H257" s="102"/>
      <c r="I257" s="16"/>
      <c r="J257" s="103"/>
      <c r="K257" s="102"/>
      <c r="L257" s="16"/>
      <c r="M257" s="103"/>
      <c r="N257" s="102"/>
      <c r="O257" s="16"/>
      <c r="P257" s="109"/>
      <c r="Q257" s="109"/>
      <c r="R257" s="109"/>
      <c r="S257" s="34"/>
      <c r="T257" s="109"/>
      <c r="U257" s="109"/>
      <c r="V257" s="109"/>
      <c r="W257" s="34"/>
      <c r="X257" s="109"/>
      <c r="Y257" s="109"/>
      <c r="Z257" s="109"/>
      <c r="AA257" s="34"/>
      <c r="AB257" s="109"/>
      <c r="AC257" s="109"/>
      <c r="AD257" s="109"/>
      <c r="AE257" s="34"/>
      <c r="AF257" s="109"/>
      <c r="AG257" s="109"/>
      <c r="AH257" s="109"/>
      <c r="AI257" s="16"/>
      <c r="AJ257" s="109"/>
      <c r="AK257" s="109"/>
      <c r="AL257" s="109"/>
      <c r="AM257" s="16"/>
      <c r="AN257" s="109"/>
      <c r="AO257" s="109"/>
      <c r="AP257" s="109"/>
      <c r="AQ257" s="16"/>
      <c r="AR257" s="111"/>
      <c r="AS257" s="111"/>
      <c r="AT257" s="111"/>
      <c r="AU257" s="111"/>
      <c r="AV257" s="111"/>
      <c r="AW257" s="16"/>
      <c r="AX257" s="16"/>
      <c r="AY257" s="112">
        <v>3664040.17800382</v>
      </c>
      <c r="AZ257" s="112">
        <v>1537623.39478703</v>
      </c>
      <c r="BA257" s="112">
        <v>1591520.40686586</v>
      </c>
      <c r="BB257" s="112"/>
      <c r="BC257" s="112"/>
      <c r="BD257" t="s" s="34">
        <v>7873</v>
      </c>
      <c r="BE257" s="16"/>
      <c r="BF257" s="55"/>
    </row>
    <row r="258" ht="18" customHeight="1">
      <c r="A258" t="s" s="20">
        <f>"T "&amp;B258</f>
        <v>7878</v>
      </c>
      <c r="B258" s="106">
        <v>255</v>
      </c>
      <c r="C258" s="106">
        <v>1925</v>
      </c>
      <c r="D258" s="107"/>
      <c r="E258" s="98"/>
      <c r="F258" s="32"/>
      <c r="G258" s="99"/>
      <c r="H258" s="98"/>
      <c r="I258" s="32"/>
      <c r="J258" s="99"/>
      <c r="K258" s="98"/>
      <c r="L258" s="32"/>
      <c r="M258" s="99"/>
      <c r="N258" s="98"/>
      <c r="O258" s="32"/>
      <c r="P258" s="110"/>
      <c r="Q258" s="110"/>
      <c r="R258" s="110"/>
      <c r="S258" s="30"/>
      <c r="T258" s="110"/>
      <c r="U258" s="110"/>
      <c r="V258" s="110"/>
      <c r="W258" s="30"/>
      <c r="X258" s="110"/>
      <c r="Y258" s="110"/>
      <c r="Z258" s="110"/>
      <c r="AA258" s="30"/>
      <c r="AB258" s="110"/>
      <c r="AC258" s="110"/>
      <c r="AD258" s="110"/>
      <c r="AE258" s="30"/>
      <c r="AF258" s="110"/>
      <c r="AG258" s="110"/>
      <c r="AH258" s="110"/>
      <c r="AI258" s="32"/>
      <c r="AJ258" s="110"/>
      <c r="AK258" s="110"/>
      <c r="AL258" s="110"/>
      <c r="AM258" s="32"/>
      <c r="AN258" s="110"/>
      <c r="AO258" s="110"/>
      <c r="AP258" s="110"/>
      <c r="AQ258" s="32"/>
      <c r="AR258" s="113"/>
      <c r="AS258" s="113"/>
      <c r="AT258" s="113"/>
      <c r="AU258" s="113"/>
      <c r="AV258" s="113"/>
      <c r="AW258" s="32"/>
      <c r="AX258" s="32"/>
      <c r="AY258" s="114">
        <v>4248173.93515576</v>
      </c>
      <c r="AZ258" s="114">
        <v>1517716.97393516</v>
      </c>
      <c r="BA258" s="114">
        <v>1846655.81691036</v>
      </c>
      <c r="BB258" s="114"/>
      <c r="BC258" s="114"/>
      <c r="BD258" t="s" s="30">
        <v>7873</v>
      </c>
      <c r="BE258" s="32"/>
      <c r="BF258" s="39"/>
    </row>
    <row r="259" ht="18" customHeight="1">
      <c r="A259" t="s" s="20">
        <f>"T "&amp;B259</f>
        <v>7879</v>
      </c>
      <c r="B259" s="108">
        <v>256</v>
      </c>
      <c r="C259" s="108">
        <v>1926</v>
      </c>
      <c r="D259" s="105"/>
      <c r="E259" s="102"/>
      <c r="F259" s="16"/>
      <c r="G259" s="103"/>
      <c r="H259" s="102"/>
      <c r="I259" s="16"/>
      <c r="J259" s="103"/>
      <c r="K259" s="102"/>
      <c r="L259" s="16"/>
      <c r="M259" s="103"/>
      <c r="N259" s="102"/>
      <c r="O259" s="16"/>
      <c r="P259" s="109"/>
      <c r="Q259" s="109"/>
      <c r="R259" s="109"/>
      <c r="S259" s="34"/>
      <c r="T259" s="109"/>
      <c r="U259" s="109"/>
      <c r="V259" s="109"/>
      <c r="W259" s="34"/>
      <c r="X259" s="109"/>
      <c r="Y259" s="109"/>
      <c r="Z259" s="109"/>
      <c r="AA259" s="34"/>
      <c r="AB259" s="109"/>
      <c r="AC259" s="109"/>
      <c r="AD259" s="109"/>
      <c r="AE259" s="34"/>
      <c r="AF259" s="109"/>
      <c r="AG259" s="109"/>
      <c r="AH259" s="109"/>
      <c r="AI259" s="16"/>
      <c r="AJ259" s="109"/>
      <c r="AK259" s="109"/>
      <c r="AL259" s="109"/>
      <c r="AM259" s="16"/>
      <c r="AN259" s="109"/>
      <c r="AO259" s="109"/>
      <c r="AP259" s="109"/>
      <c r="AQ259" s="16"/>
      <c r="AR259" s="111"/>
      <c r="AS259" s="111"/>
      <c r="AT259" s="111"/>
      <c r="AU259" s="111"/>
      <c r="AV259" s="111"/>
      <c r="AW259" s="16"/>
      <c r="AX259" s="16"/>
      <c r="AY259" s="112">
        <v>4764907.81945328</v>
      </c>
      <c r="AZ259" s="112">
        <v>1798855.68976478</v>
      </c>
      <c r="BA259" s="112">
        <v>1894977.74952321</v>
      </c>
      <c r="BB259" s="112"/>
      <c r="BC259" s="112"/>
      <c r="BD259" t="s" s="34">
        <v>7880</v>
      </c>
      <c r="BE259" s="16"/>
      <c r="BF259" s="55"/>
    </row>
    <row r="260" ht="18" customHeight="1">
      <c r="A260" t="s" s="20">
        <f>"T "&amp;B260</f>
        <v>7881</v>
      </c>
      <c r="B260" s="106">
        <v>257</v>
      </c>
      <c r="C260" s="106">
        <v>1927</v>
      </c>
      <c r="D260" s="107"/>
      <c r="E260" s="98"/>
      <c r="F260" s="32"/>
      <c r="G260" s="99"/>
      <c r="H260" s="98"/>
      <c r="I260" s="32"/>
      <c r="J260" s="99"/>
      <c r="K260" s="98"/>
      <c r="L260" s="32"/>
      <c r="M260" s="99"/>
      <c r="N260" s="98"/>
      <c r="O260" s="32"/>
      <c r="P260" s="110"/>
      <c r="Q260" s="110"/>
      <c r="R260" s="110"/>
      <c r="S260" s="30"/>
      <c r="T260" s="110"/>
      <c r="U260" s="110"/>
      <c r="V260" s="110"/>
      <c r="W260" s="30"/>
      <c r="X260" s="110"/>
      <c r="Y260" s="110"/>
      <c r="Z260" s="110"/>
      <c r="AA260" s="30"/>
      <c r="AB260" s="110"/>
      <c r="AC260" s="110"/>
      <c r="AD260" s="110"/>
      <c r="AE260" s="30"/>
      <c r="AF260" s="110"/>
      <c r="AG260" s="110"/>
      <c r="AH260" s="110"/>
      <c r="AI260" s="32"/>
      <c r="AJ260" s="110"/>
      <c r="AK260" s="110"/>
      <c r="AL260" s="110"/>
      <c r="AM260" s="32"/>
      <c r="AN260" s="110"/>
      <c r="AO260" s="110"/>
      <c r="AP260" s="110"/>
      <c r="AQ260" s="32"/>
      <c r="AR260" s="113"/>
      <c r="AS260" s="113"/>
      <c r="AT260" s="113"/>
      <c r="AU260" s="113"/>
      <c r="AV260" s="113"/>
      <c r="AW260" s="32"/>
      <c r="AX260" s="32"/>
      <c r="AY260" s="114">
        <v>4229370.62937063</v>
      </c>
      <c r="AZ260" s="114">
        <v>2457978.38525112</v>
      </c>
      <c r="BA260" s="114">
        <v>1817164.65352829</v>
      </c>
      <c r="BB260" s="114"/>
      <c r="BC260" s="114"/>
      <c r="BD260" t="s" s="30">
        <v>7880</v>
      </c>
      <c r="BE260" s="32"/>
      <c r="BF260" s="39"/>
    </row>
    <row r="261" ht="18" customHeight="1">
      <c r="A261" t="s" s="20">
        <f>"T "&amp;B261</f>
        <v>7882</v>
      </c>
      <c r="B261" s="108">
        <v>258</v>
      </c>
      <c r="C261" s="108">
        <v>1928</v>
      </c>
      <c r="D261" s="105"/>
      <c r="E261" s="102"/>
      <c r="F261" s="16"/>
      <c r="G261" s="103"/>
      <c r="H261" s="102"/>
      <c r="I261" s="16"/>
      <c r="J261" s="103"/>
      <c r="K261" s="102"/>
      <c r="L261" s="16"/>
      <c r="M261" s="103"/>
      <c r="N261" s="102"/>
      <c r="O261" s="16"/>
      <c r="P261" s="109"/>
      <c r="Q261" s="109"/>
      <c r="R261" s="109"/>
      <c r="S261" s="34"/>
      <c r="T261" s="109"/>
      <c r="U261" s="109"/>
      <c r="V261" s="109"/>
      <c r="W261" s="34"/>
      <c r="X261" s="109"/>
      <c r="Y261" s="109"/>
      <c r="Z261" s="109"/>
      <c r="AA261" s="34"/>
      <c r="AB261" s="109"/>
      <c r="AC261" s="109"/>
      <c r="AD261" s="109"/>
      <c r="AE261" s="34"/>
      <c r="AF261" s="109"/>
      <c r="AG261" s="109"/>
      <c r="AH261" s="109"/>
      <c r="AI261" s="16"/>
      <c r="AJ261" s="109"/>
      <c r="AK261" s="109"/>
      <c r="AL261" s="109"/>
      <c r="AM261" s="16"/>
      <c r="AN261" s="109"/>
      <c r="AO261" s="109"/>
      <c r="AP261" s="109"/>
      <c r="AQ261" s="16"/>
      <c r="AR261" s="111"/>
      <c r="AS261" s="111"/>
      <c r="AT261" s="111"/>
      <c r="AU261" s="111"/>
      <c r="AV261" s="111"/>
      <c r="AW261" s="16"/>
      <c r="AX261" s="16"/>
      <c r="AY261" s="112">
        <v>4192752.70184362</v>
      </c>
      <c r="AZ261" s="112">
        <v>1753083.28035601</v>
      </c>
      <c r="BA261" s="112">
        <v>2050603.94151303</v>
      </c>
      <c r="BB261" s="112"/>
      <c r="BC261" s="112"/>
      <c r="BD261" t="s" s="34">
        <v>7880</v>
      </c>
      <c r="BE261" s="16"/>
      <c r="BF261" s="55"/>
    </row>
    <row r="262" ht="18" customHeight="1">
      <c r="A262" t="s" s="20">
        <f>"T "&amp;B262</f>
        <v>7883</v>
      </c>
      <c r="B262" s="106">
        <v>259</v>
      </c>
      <c r="C262" s="106">
        <v>1929</v>
      </c>
      <c r="D262" s="107"/>
      <c r="E262" s="98"/>
      <c r="F262" s="32"/>
      <c r="G262" s="99"/>
      <c r="H262" s="98"/>
      <c r="I262" s="32"/>
      <c r="J262" s="99"/>
      <c r="K262" s="98"/>
      <c r="L262" s="32"/>
      <c r="M262" s="99"/>
      <c r="N262" s="98"/>
      <c r="O262" s="32"/>
      <c r="P262" s="110"/>
      <c r="Q262" s="110"/>
      <c r="R262" s="110"/>
      <c r="S262" s="30"/>
      <c r="T262" s="110"/>
      <c r="U262" s="110"/>
      <c r="V262" s="110"/>
      <c r="W262" s="30"/>
      <c r="X262" s="110"/>
      <c r="Y262" s="110"/>
      <c r="Z262" s="110"/>
      <c r="AA262" s="30"/>
      <c r="AB262" s="110"/>
      <c r="AC262" s="110"/>
      <c r="AD262" s="110"/>
      <c r="AE262" s="30"/>
      <c r="AF262" s="110"/>
      <c r="AG262" s="110"/>
      <c r="AH262" s="110"/>
      <c r="AI262" s="32"/>
      <c r="AJ262" s="110"/>
      <c r="AK262" s="110"/>
      <c r="AL262" s="110"/>
      <c r="AM262" s="32"/>
      <c r="AN262" s="110"/>
      <c r="AO262" s="110"/>
      <c r="AP262" s="110"/>
      <c r="AQ262" s="32"/>
      <c r="AR262" s="113"/>
      <c r="AS262" s="113"/>
      <c r="AT262" s="113"/>
      <c r="AU262" s="113"/>
      <c r="AV262" s="113"/>
      <c r="AW262" s="32"/>
      <c r="AX262" s="32"/>
      <c r="AY262" s="114">
        <v>4755753.33757152</v>
      </c>
      <c r="AZ262" s="114">
        <v>1812587.41258741</v>
      </c>
      <c r="BA262" s="114">
        <v>2760076.28734902</v>
      </c>
      <c r="BB262" s="114"/>
      <c r="BC262" s="114"/>
      <c r="BD262" t="s" s="30">
        <v>7880</v>
      </c>
      <c r="BE262" s="32"/>
      <c r="BF262" s="39"/>
    </row>
    <row r="263" ht="18" customHeight="1">
      <c r="A263" t="s" s="20">
        <f>"T "&amp;B263</f>
        <v>7884</v>
      </c>
      <c r="B263" s="108">
        <v>260</v>
      </c>
      <c r="C263" s="108">
        <v>1930</v>
      </c>
      <c r="D263" s="105"/>
      <c r="E263" s="102"/>
      <c r="F263" s="16"/>
      <c r="G263" s="103"/>
      <c r="H263" s="102"/>
      <c r="I263" s="16"/>
      <c r="J263" s="103"/>
      <c r="K263" s="102"/>
      <c r="L263" s="16"/>
      <c r="M263" s="103"/>
      <c r="N263" s="102"/>
      <c r="O263" s="16"/>
      <c r="P263" s="109"/>
      <c r="Q263" s="109"/>
      <c r="R263" s="109"/>
      <c r="S263" s="34"/>
      <c r="T263" s="109"/>
      <c r="U263" s="109"/>
      <c r="V263" s="109"/>
      <c r="W263" s="34"/>
      <c r="X263" s="109"/>
      <c r="Y263" s="109"/>
      <c r="Z263" s="109"/>
      <c r="AA263" s="34"/>
      <c r="AB263" s="109"/>
      <c r="AC263" s="109"/>
      <c r="AD263" s="109"/>
      <c r="AE263" s="34"/>
      <c r="AF263" s="109"/>
      <c r="AG263" s="109"/>
      <c r="AH263" s="109"/>
      <c r="AI263" s="16"/>
      <c r="AJ263" s="109"/>
      <c r="AK263" s="109"/>
      <c r="AL263" s="109"/>
      <c r="AM263" s="16"/>
      <c r="AN263" s="109"/>
      <c r="AO263" s="109"/>
      <c r="AP263" s="109"/>
      <c r="AQ263" s="16"/>
      <c r="AR263" s="111"/>
      <c r="AS263" s="111"/>
      <c r="AT263" s="111"/>
      <c r="AU263" s="111"/>
      <c r="AV263" s="111"/>
      <c r="AW263" s="16"/>
      <c r="AX263" s="16"/>
      <c r="AY263" s="112">
        <v>4632167.83216784</v>
      </c>
      <c r="AZ263" s="112">
        <v>1318245.39097267</v>
      </c>
      <c r="BA263" s="112">
        <v>2943165.92498411</v>
      </c>
      <c r="BB263" s="112"/>
      <c r="BC263" s="112"/>
      <c r="BD263" t="s" s="34">
        <v>7880</v>
      </c>
      <c r="BE263" s="16"/>
      <c r="BF263" s="55"/>
    </row>
    <row r="264" ht="18" customHeight="1">
      <c r="A264" t="s" s="20">
        <f>"T "&amp;B264</f>
        <v>7885</v>
      </c>
      <c r="B264" s="106">
        <v>261</v>
      </c>
      <c r="C264" s="106">
        <v>1931</v>
      </c>
      <c r="D264" s="107"/>
      <c r="E264" s="98"/>
      <c r="F264" s="32"/>
      <c r="G264" s="99"/>
      <c r="H264" s="98"/>
      <c r="I264" s="32"/>
      <c r="J264" s="99"/>
      <c r="K264" s="98"/>
      <c r="L264" s="32"/>
      <c r="M264" s="99"/>
      <c r="N264" s="98"/>
      <c r="O264" s="32"/>
      <c r="P264" s="110"/>
      <c r="Q264" s="110"/>
      <c r="R264" s="110"/>
      <c r="S264" s="30"/>
      <c r="T264" s="110"/>
      <c r="U264" s="110"/>
      <c r="V264" s="110"/>
      <c r="W264" s="30"/>
      <c r="X264" s="110"/>
      <c r="Y264" s="110"/>
      <c r="Z264" s="110"/>
      <c r="AA264" s="30"/>
      <c r="AB264" s="110"/>
      <c r="AC264" s="110"/>
      <c r="AD264" s="110"/>
      <c r="AE264" s="30"/>
      <c r="AF264" s="110"/>
      <c r="AG264" s="110"/>
      <c r="AH264" s="110"/>
      <c r="AI264" s="32"/>
      <c r="AJ264" s="110"/>
      <c r="AK264" s="110"/>
      <c r="AL264" s="110"/>
      <c r="AM264" s="32"/>
      <c r="AN264" s="110"/>
      <c r="AO264" s="110"/>
      <c r="AP264" s="110"/>
      <c r="AQ264" s="32"/>
      <c r="AR264" s="113"/>
      <c r="AS264" s="113"/>
      <c r="AT264" s="113"/>
      <c r="AU264" s="113"/>
      <c r="AV264" s="113"/>
      <c r="AW264" s="32"/>
      <c r="AX264" s="32"/>
      <c r="AY264" s="114">
        <v>4412460.26700573</v>
      </c>
      <c r="AZ264" s="114">
        <v>599618.563254928</v>
      </c>
      <c r="BA264" s="114">
        <v>2293197.71137953</v>
      </c>
      <c r="BB264" s="114"/>
      <c r="BC264" s="114"/>
      <c r="BD264" t="s" s="30">
        <v>7880</v>
      </c>
      <c r="BE264" s="32"/>
      <c r="BF264" s="39"/>
    </row>
    <row r="265" ht="18" customHeight="1">
      <c r="A265" t="s" s="20">
        <f>"T "&amp;B265</f>
        <v>7886</v>
      </c>
      <c r="B265" s="108">
        <v>262</v>
      </c>
      <c r="C265" s="108">
        <v>1932</v>
      </c>
      <c r="D265" s="105"/>
      <c r="E265" s="102"/>
      <c r="F265" s="16"/>
      <c r="G265" s="103"/>
      <c r="H265" s="102"/>
      <c r="I265" s="16"/>
      <c r="J265" s="103"/>
      <c r="K265" s="102"/>
      <c r="L265" s="16"/>
      <c r="M265" s="103"/>
      <c r="N265" s="102"/>
      <c r="O265" s="16"/>
      <c r="P265" s="109"/>
      <c r="Q265" s="109"/>
      <c r="R265" s="109"/>
      <c r="S265" s="34"/>
      <c r="T265" s="109"/>
      <c r="U265" s="109"/>
      <c r="V265" s="109"/>
      <c r="W265" s="34"/>
      <c r="X265" s="109"/>
      <c r="Y265" s="109"/>
      <c r="Z265" s="109"/>
      <c r="AA265" s="34"/>
      <c r="AB265" s="109"/>
      <c r="AC265" s="109"/>
      <c r="AD265" s="109"/>
      <c r="AE265" s="34"/>
      <c r="AF265" s="109"/>
      <c r="AG265" s="109"/>
      <c r="AH265" s="109"/>
      <c r="AI265" s="16"/>
      <c r="AJ265" s="109"/>
      <c r="AK265" s="109"/>
      <c r="AL265" s="109"/>
      <c r="AM265" s="16"/>
      <c r="AN265" s="109"/>
      <c r="AO265" s="109"/>
      <c r="AP265" s="109"/>
      <c r="AQ265" s="16"/>
      <c r="AR265" s="111"/>
      <c r="AS265" s="111"/>
      <c r="AT265" s="111"/>
      <c r="AU265" s="111"/>
      <c r="AV265" s="111"/>
      <c r="AW265" s="16"/>
      <c r="AX265" s="16"/>
      <c r="AY265" s="112">
        <v>2961474.88874762</v>
      </c>
      <c r="AZ265" s="112">
        <v>384488.239033694</v>
      </c>
      <c r="BA265" s="112">
        <v>1405212.96884933</v>
      </c>
      <c r="BB265" s="112"/>
      <c r="BC265" s="112"/>
      <c r="BD265" t="s" s="34">
        <v>7880</v>
      </c>
      <c r="BE265" s="16"/>
      <c r="BF265" s="55"/>
    </row>
    <row r="266" ht="18" customHeight="1">
      <c r="A266" t="s" s="20">
        <f>"T "&amp;B266</f>
        <v>7887</v>
      </c>
      <c r="B266" s="106">
        <v>263</v>
      </c>
      <c r="C266" s="106">
        <v>1933</v>
      </c>
      <c r="D266" s="107"/>
      <c r="E266" s="98"/>
      <c r="F266" s="32"/>
      <c r="G266" s="99"/>
      <c r="H266" s="98"/>
      <c r="I266" s="32"/>
      <c r="J266" s="99"/>
      <c r="K266" s="98"/>
      <c r="L266" s="32"/>
      <c r="M266" s="99"/>
      <c r="N266" s="98"/>
      <c r="O266" s="32"/>
      <c r="P266" s="110"/>
      <c r="Q266" s="110"/>
      <c r="R266" s="110"/>
      <c r="S266" s="30"/>
      <c r="T266" s="110"/>
      <c r="U266" s="110"/>
      <c r="V266" s="110"/>
      <c r="W266" s="30"/>
      <c r="X266" s="110"/>
      <c r="Y266" s="110"/>
      <c r="Z266" s="110"/>
      <c r="AA266" s="30"/>
      <c r="AB266" s="110"/>
      <c r="AC266" s="110"/>
      <c r="AD266" s="110"/>
      <c r="AE266" s="30"/>
      <c r="AF266" s="110"/>
      <c r="AG266" s="110"/>
      <c r="AH266" s="110"/>
      <c r="AI266" s="32"/>
      <c r="AJ266" s="110"/>
      <c r="AK266" s="110"/>
      <c r="AL266" s="110"/>
      <c r="AM266" s="32"/>
      <c r="AN266" s="110"/>
      <c r="AO266" s="110"/>
      <c r="AP266" s="110"/>
      <c r="AQ266" s="32"/>
      <c r="AR266" s="113"/>
      <c r="AS266" s="113"/>
      <c r="AT266" s="113"/>
      <c r="AU266" s="113"/>
      <c r="AV266" s="113"/>
      <c r="AW266" s="32"/>
      <c r="AX266" s="32"/>
      <c r="AY266" s="114">
        <v>1798855.68976478</v>
      </c>
      <c r="AZ266" s="114">
        <v>462301.335028608</v>
      </c>
      <c r="BA266" s="114">
        <v>627082.0089001911</v>
      </c>
      <c r="BB266" s="114"/>
      <c r="BC266" s="114"/>
      <c r="BD266" t="s" s="30">
        <v>7880</v>
      </c>
      <c r="BE266" s="32"/>
      <c r="BF266" s="39"/>
    </row>
    <row r="267" ht="18" customHeight="1">
      <c r="A267" t="s" s="20">
        <f>"T "&amp;B267</f>
        <v>7888</v>
      </c>
      <c r="B267" s="108">
        <v>264</v>
      </c>
      <c r="C267" s="108">
        <v>1934</v>
      </c>
      <c r="D267" s="105"/>
      <c r="E267" s="102"/>
      <c r="F267" s="16"/>
      <c r="G267" s="103"/>
      <c r="H267" s="102"/>
      <c r="I267" s="16"/>
      <c r="J267" s="103"/>
      <c r="K267" s="102"/>
      <c r="L267" s="16"/>
      <c r="M267" s="103"/>
      <c r="N267" s="102"/>
      <c r="O267" s="16"/>
      <c r="P267" s="109"/>
      <c r="Q267" s="109"/>
      <c r="R267" s="109"/>
      <c r="S267" s="34"/>
      <c r="T267" s="109"/>
      <c r="U267" s="109"/>
      <c r="V267" s="109"/>
      <c r="W267" s="34"/>
      <c r="X267" s="109"/>
      <c r="Y267" s="109"/>
      <c r="Z267" s="109"/>
      <c r="AA267" s="34"/>
      <c r="AB267" s="109"/>
      <c r="AC267" s="109"/>
      <c r="AD267" s="109"/>
      <c r="AE267" s="34"/>
      <c r="AF267" s="109"/>
      <c r="AG267" s="109"/>
      <c r="AH267" s="109"/>
      <c r="AI267" s="16"/>
      <c r="AJ267" s="109"/>
      <c r="AK267" s="109"/>
      <c r="AL267" s="109"/>
      <c r="AM267" s="16"/>
      <c r="AN267" s="109"/>
      <c r="AO267" s="109"/>
      <c r="AP267" s="109"/>
      <c r="AQ267" s="16"/>
      <c r="AR267" s="111"/>
      <c r="AS267" s="111"/>
      <c r="AT267" s="111"/>
      <c r="AU267" s="111"/>
      <c r="AV267" s="111"/>
      <c r="AW267" s="16"/>
      <c r="AX267" s="16"/>
      <c r="AY267" s="112">
        <v>1716465.35282899</v>
      </c>
      <c r="AZ267" s="112">
        <v>787285.441830897</v>
      </c>
      <c r="BA267" s="112">
        <v>563000.635727909</v>
      </c>
      <c r="BB267" s="112"/>
      <c r="BC267" s="112"/>
      <c r="BD267" t="s" s="34">
        <v>7889</v>
      </c>
      <c r="BE267" s="16"/>
      <c r="BF267" s="55"/>
    </row>
    <row r="268" ht="18" customHeight="1">
      <c r="A268" t="s" s="20">
        <f>"T "&amp;B268</f>
        <v>7890</v>
      </c>
      <c r="B268" s="106">
        <v>265</v>
      </c>
      <c r="C268" s="106">
        <v>1935</v>
      </c>
      <c r="D268" s="107"/>
      <c r="E268" s="98"/>
      <c r="F268" s="32"/>
      <c r="G268" s="99"/>
      <c r="H268" s="98"/>
      <c r="I268" s="32"/>
      <c r="J268" s="99"/>
      <c r="K268" s="98"/>
      <c r="L268" s="32"/>
      <c r="M268" s="99"/>
      <c r="N268" s="98"/>
      <c r="O268" s="32"/>
      <c r="P268" s="110"/>
      <c r="Q268" s="110"/>
      <c r="R268" s="110"/>
      <c r="S268" s="30"/>
      <c r="T268" s="110"/>
      <c r="U268" s="110"/>
      <c r="V268" s="110"/>
      <c r="W268" s="30"/>
      <c r="X268" s="110"/>
      <c r="Y268" s="110"/>
      <c r="Z268" s="110"/>
      <c r="AA268" s="30"/>
      <c r="AB268" s="110"/>
      <c r="AC268" s="110"/>
      <c r="AD268" s="110"/>
      <c r="AE268" s="30"/>
      <c r="AF268" s="110"/>
      <c r="AG268" s="110"/>
      <c r="AH268" s="110"/>
      <c r="AI268" s="32"/>
      <c r="AJ268" s="110"/>
      <c r="AK268" s="110"/>
      <c r="AL268" s="110"/>
      <c r="AM268" s="32"/>
      <c r="AN268" s="110"/>
      <c r="AO268" s="110"/>
      <c r="AP268" s="110"/>
      <c r="AQ268" s="32"/>
      <c r="AR268" s="113"/>
      <c r="AS268" s="113"/>
      <c r="AT268" s="113"/>
      <c r="AU268" s="113"/>
      <c r="AV268" s="113"/>
      <c r="AW268" s="32"/>
      <c r="AX268" s="32"/>
      <c r="AY268" s="114">
        <v>2499173.55371901</v>
      </c>
      <c r="AZ268" s="114">
        <v>869675.778766689</v>
      </c>
      <c r="BA268" s="114">
        <v>709472.3458359831</v>
      </c>
      <c r="BB268" s="114"/>
      <c r="BC268" s="114"/>
      <c r="BD268" t="s" s="30">
        <v>7889</v>
      </c>
      <c r="BE268" s="32"/>
      <c r="BF268" s="39"/>
    </row>
    <row r="269" ht="18" customHeight="1">
      <c r="A269" t="s" s="20">
        <f>"T "&amp;B269</f>
        <v>7891</v>
      </c>
      <c r="B269" s="108">
        <v>266</v>
      </c>
      <c r="C269" s="108">
        <v>1936</v>
      </c>
      <c r="D269" s="105"/>
      <c r="E269" s="102"/>
      <c r="F269" s="16"/>
      <c r="G269" s="103"/>
      <c r="H269" s="102"/>
      <c r="I269" s="16"/>
      <c r="J269" s="103"/>
      <c r="K269" s="102"/>
      <c r="L269" s="16"/>
      <c r="M269" s="103"/>
      <c r="N269" s="102"/>
      <c r="O269" s="16"/>
      <c r="P269" s="109"/>
      <c r="Q269" s="109"/>
      <c r="R269" s="109"/>
      <c r="S269" s="34"/>
      <c r="T269" s="109"/>
      <c r="U269" s="109"/>
      <c r="V269" s="109"/>
      <c r="W269" s="34"/>
      <c r="X269" s="109"/>
      <c r="Y269" s="109"/>
      <c r="Z269" s="109"/>
      <c r="AA269" s="34"/>
      <c r="AB269" s="109"/>
      <c r="AC269" s="109"/>
      <c r="AD269" s="109"/>
      <c r="AE269" s="34"/>
      <c r="AF269" s="109"/>
      <c r="AG269" s="109"/>
      <c r="AH269" s="109"/>
      <c r="AI269" s="16"/>
      <c r="AJ269" s="109"/>
      <c r="AK269" s="109"/>
      <c r="AL269" s="109"/>
      <c r="AM269" s="16"/>
      <c r="AN269" s="109"/>
      <c r="AO269" s="109"/>
      <c r="AP269" s="109"/>
      <c r="AQ269" s="16"/>
      <c r="AR269" s="111">
        <v>658000</v>
      </c>
      <c r="AS269" s="111">
        <v>270000</v>
      </c>
      <c r="AT269" s="111">
        <v>208000</v>
      </c>
      <c r="AU269" s="111"/>
      <c r="AV269" s="111"/>
      <c r="AW269" t="s" s="34">
        <v>7892</v>
      </c>
      <c r="AX269" s="16"/>
      <c r="AY269" s="112">
        <v>3011824.53909727</v>
      </c>
      <c r="AZ269" s="112">
        <v>1235855.05403687</v>
      </c>
      <c r="BA269" s="112">
        <v>952066.11570248</v>
      </c>
      <c r="BB269" s="112"/>
      <c r="BC269" s="112"/>
      <c r="BD269" t="s" s="34">
        <v>7889</v>
      </c>
      <c r="BE269" s="16"/>
      <c r="BF269" s="55"/>
    </row>
    <row r="270" ht="18" customHeight="1">
      <c r="A270" t="s" s="20">
        <f>"T "&amp;B270</f>
        <v>7893</v>
      </c>
      <c r="B270" s="106">
        <v>267</v>
      </c>
      <c r="C270" s="106">
        <v>1937</v>
      </c>
      <c r="D270" s="107"/>
      <c r="E270" s="98"/>
      <c r="F270" s="32"/>
      <c r="G270" s="99"/>
      <c r="H270" s="98"/>
      <c r="I270" s="32"/>
      <c r="J270" s="99"/>
      <c r="K270" s="98"/>
      <c r="L270" s="32"/>
      <c r="M270" s="99"/>
      <c r="N270" s="98"/>
      <c r="O270" s="32"/>
      <c r="P270" s="110"/>
      <c r="Q270" s="110"/>
      <c r="R270" s="110"/>
      <c r="S270" s="30"/>
      <c r="T270" s="110"/>
      <c r="U270" s="110"/>
      <c r="V270" s="110"/>
      <c r="W270" s="30"/>
      <c r="X270" s="110"/>
      <c r="Y270" s="110"/>
      <c r="Z270" s="110"/>
      <c r="AA270" s="30"/>
      <c r="AB270" s="110"/>
      <c r="AC270" s="110"/>
      <c r="AD270" s="110"/>
      <c r="AE270" s="30"/>
      <c r="AF270" s="110"/>
      <c r="AG270" s="110"/>
      <c r="AH270" s="110"/>
      <c r="AI270" s="32"/>
      <c r="AJ270" s="110"/>
      <c r="AK270" s="110"/>
      <c r="AL270" s="110"/>
      <c r="AM270" s="32"/>
      <c r="AN270" s="110"/>
      <c r="AO270" s="110"/>
      <c r="AP270" s="110"/>
      <c r="AQ270" s="32"/>
      <c r="AR270" s="113">
        <v>801000</v>
      </c>
      <c r="AS270" s="113">
        <v>286000</v>
      </c>
      <c r="AT270" s="113">
        <v>232000</v>
      </c>
      <c r="AU270" s="113"/>
      <c r="AV270" s="113"/>
      <c r="AW270" t="s" s="30">
        <v>7892</v>
      </c>
      <c r="AX270" s="32"/>
      <c r="AY270" s="114">
        <v>3680101.71646536</v>
      </c>
      <c r="AZ270" s="114">
        <v>1313668.15003179</v>
      </c>
      <c r="BA270" s="114">
        <v>1066497.13922441</v>
      </c>
      <c r="BB270" s="114"/>
      <c r="BC270" s="114"/>
      <c r="BD270" t="s" s="30">
        <v>7889</v>
      </c>
      <c r="BE270" s="32"/>
      <c r="BF270" s="39"/>
    </row>
    <row r="271" ht="18" customHeight="1">
      <c r="A271" t="s" s="20">
        <f>"T "&amp;B271</f>
        <v>7894</v>
      </c>
      <c r="B271" s="108">
        <v>268</v>
      </c>
      <c r="C271" s="108">
        <v>1938</v>
      </c>
      <c r="D271" s="105"/>
      <c r="E271" s="102"/>
      <c r="F271" s="16"/>
      <c r="G271" s="103"/>
      <c r="H271" s="102"/>
      <c r="I271" s="16"/>
      <c r="J271" s="103"/>
      <c r="K271" s="102"/>
      <c r="L271" s="16"/>
      <c r="M271" s="103"/>
      <c r="N271" s="102"/>
      <c r="O271" s="16"/>
      <c r="P271" s="109"/>
      <c r="Q271" s="109"/>
      <c r="R271" s="109"/>
      <c r="S271" s="34"/>
      <c r="T271" s="109"/>
      <c r="U271" s="109"/>
      <c r="V271" s="109"/>
      <c r="W271" s="34"/>
      <c r="X271" s="109"/>
      <c r="Y271" s="109"/>
      <c r="Z271" s="109"/>
      <c r="AA271" s="34"/>
      <c r="AB271" s="109"/>
      <c r="AC271" s="109"/>
      <c r="AD271" s="109"/>
      <c r="AE271" s="34"/>
      <c r="AF271" s="109"/>
      <c r="AG271" s="109"/>
      <c r="AH271" s="109"/>
      <c r="AI271" s="16"/>
      <c r="AJ271" s="109"/>
      <c r="AK271" s="109"/>
      <c r="AL271" s="109"/>
      <c r="AM271" s="16"/>
      <c r="AN271" s="109"/>
      <c r="AO271" s="109"/>
      <c r="AP271" s="109"/>
      <c r="AQ271" s="16"/>
      <c r="AR271" s="111">
        <v>821000</v>
      </c>
      <c r="AS271" s="111">
        <v>372000</v>
      </c>
      <c r="AT271" s="111">
        <v>293000</v>
      </c>
      <c r="AU271" s="111"/>
      <c r="AV271" s="111"/>
      <c r="AW271" t="s" s="34">
        <v>7892</v>
      </c>
      <c r="AX271" s="16"/>
      <c r="AY271" s="112">
        <v>3702987.92116974</v>
      </c>
      <c r="AZ271" s="112">
        <v>1679847.42530197</v>
      </c>
      <c r="BA271" s="112">
        <v>1322822.63191354</v>
      </c>
      <c r="BB271" s="112"/>
      <c r="BC271" s="112"/>
      <c r="BD271" t="s" s="34">
        <v>7889</v>
      </c>
      <c r="BE271" s="16"/>
      <c r="BF271" s="55"/>
    </row>
    <row r="272" ht="18" customHeight="1">
      <c r="A272" t="s" s="20">
        <f>"T "&amp;B272</f>
        <v>7895</v>
      </c>
      <c r="B272" s="106">
        <v>269</v>
      </c>
      <c r="C272" s="106">
        <v>1939</v>
      </c>
      <c r="D272" s="107"/>
      <c r="E272" s="98"/>
      <c r="F272" s="32"/>
      <c r="G272" s="99"/>
      <c r="H272" s="98"/>
      <c r="I272" s="32"/>
      <c r="J272" s="99"/>
      <c r="K272" s="98"/>
      <c r="L272" s="32"/>
      <c r="M272" s="99"/>
      <c r="N272" s="98"/>
      <c r="O272" s="32"/>
      <c r="P272" s="110"/>
      <c r="Q272" s="110"/>
      <c r="R272" s="110"/>
      <c r="S272" s="30"/>
      <c r="T272" s="110"/>
      <c r="U272" s="110"/>
      <c r="V272" s="110"/>
      <c r="W272" s="30"/>
      <c r="X272" s="110"/>
      <c r="Y272" s="110"/>
      <c r="Z272" s="110"/>
      <c r="AA272" s="30"/>
      <c r="AB272" s="110"/>
      <c r="AC272" s="110"/>
      <c r="AD272" s="110"/>
      <c r="AE272" s="30"/>
      <c r="AF272" s="110"/>
      <c r="AG272" s="110"/>
      <c r="AH272" s="110"/>
      <c r="AI272" s="32"/>
      <c r="AJ272" s="110"/>
      <c r="AK272" s="110"/>
      <c r="AL272" s="110"/>
      <c r="AM272" s="32"/>
      <c r="AN272" s="110"/>
      <c r="AO272" s="110"/>
      <c r="AP272" s="110"/>
      <c r="AQ272" s="32"/>
      <c r="AR272" s="113">
        <v>795000</v>
      </c>
      <c r="AS272" s="113">
        <v>311000</v>
      </c>
      <c r="AT272" s="113">
        <v>245000</v>
      </c>
      <c r="AU272" s="113"/>
      <c r="AV272" s="113"/>
      <c r="AW272" t="s" s="30">
        <v>7892</v>
      </c>
      <c r="AX272" s="32"/>
      <c r="AY272" s="114">
        <v>3532320</v>
      </c>
      <c r="AZ272" s="114">
        <v>2519900</v>
      </c>
      <c r="BA272" s="114"/>
      <c r="BB272" s="114"/>
      <c r="BC272" s="114"/>
      <c r="BD272" t="s" s="30">
        <v>7896</v>
      </c>
      <c r="BE272" s="32"/>
      <c r="BF272" s="39"/>
    </row>
    <row r="273" ht="18" customHeight="1">
      <c r="A273" t="s" s="20">
        <f>"T "&amp;B273</f>
        <v>7897</v>
      </c>
      <c r="B273" s="108">
        <v>270</v>
      </c>
      <c r="C273" s="108">
        <v>1940</v>
      </c>
      <c r="D273" s="105"/>
      <c r="E273" s="102"/>
      <c r="F273" s="16"/>
      <c r="G273" s="103"/>
      <c r="H273" s="102"/>
      <c r="I273" s="16"/>
      <c r="J273" s="103"/>
      <c r="K273" s="102"/>
      <c r="L273" s="16"/>
      <c r="M273" s="103"/>
      <c r="N273" s="102"/>
      <c r="O273" s="16"/>
      <c r="P273" s="109"/>
      <c r="Q273" s="109"/>
      <c r="R273" s="109"/>
      <c r="S273" s="34"/>
      <c r="T273" s="109"/>
      <c r="U273" s="109"/>
      <c r="V273" s="109"/>
      <c r="W273" s="34"/>
      <c r="X273" s="109"/>
      <c r="Y273" s="109"/>
      <c r="Z273" s="109"/>
      <c r="AA273" s="34"/>
      <c r="AB273" s="109"/>
      <c r="AC273" s="109"/>
      <c r="AD273" s="109"/>
      <c r="AE273" s="34"/>
      <c r="AF273" s="109"/>
      <c r="AG273" s="109"/>
      <c r="AH273" s="109"/>
      <c r="AI273" s="16"/>
      <c r="AJ273" s="109"/>
      <c r="AK273" s="109"/>
      <c r="AL273" s="109"/>
      <c r="AM273" s="16"/>
      <c r="AN273" s="109"/>
      <c r="AO273" s="109"/>
      <c r="AP273" s="109"/>
      <c r="AQ273" s="16"/>
      <c r="AR273" s="111">
        <v>823000</v>
      </c>
      <c r="AS273" s="111">
        <v>402000</v>
      </c>
      <c r="AT273" s="111">
        <v>349000</v>
      </c>
      <c r="AU273" s="111"/>
      <c r="AV273" s="111"/>
      <c r="AW273" t="s" s="34">
        <v>7892</v>
      </c>
      <c r="AX273" s="16"/>
      <c r="AY273" s="112">
        <v>3316690</v>
      </c>
      <c r="AZ273" s="112">
        <v>3038620</v>
      </c>
      <c r="BA273" s="112"/>
      <c r="BB273" s="112"/>
      <c r="BC273" s="112"/>
      <c r="BD273" t="s" s="34">
        <v>7896</v>
      </c>
      <c r="BE273" s="16"/>
      <c r="BF273" s="55"/>
    </row>
    <row r="274" ht="18" customHeight="1">
      <c r="A274" t="s" s="20">
        <f>"T "&amp;B274</f>
        <v>7898</v>
      </c>
      <c r="B274" s="106">
        <v>271</v>
      </c>
      <c r="C274" s="106">
        <v>1941</v>
      </c>
      <c r="D274" s="107"/>
      <c r="E274" s="98"/>
      <c r="F274" s="32"/>
      <c r="G274" s="99"/>
      <c r="H274" s="98"/>
      <c r="I274" s="32"/>
      <c r="J274" s="99"/>
      <c r="K274" s="98"/>
      <c r="L274" s="32"/>
      <c r="M274" s="99"/>
      <c r="N274" s="98"/>
      <c r="O274" s="32"/>
      <c r="P274" s="110"/>
      <c r="Q274" s="110"/>
      <c r="R274" s="110"/>
      <c r="S274" s="30"/>
      <c r="T274" s="110"/>
      <c r="U274" s="110"/>
      <c r="V274" s="110"/>
      <c r="W274" s="30"/>
      <c r="X274" s="110"/>
      <c r="Y274" s="110"/>
      <c r="Z274" s="110"/>
      <c r="AA274" s="30"/>
      <c r="AB274" s="110"/>
      <c r="AC274" s="110"/>
      <c r="AD274" s="110"/>
      <c r="AE274" s="30"/>
      <c r="AF274" s="110"/>
      <c r="AG274" s="110"/>
      <c r="AH274" s="110"/>
      <c r="AI274" s="32"/>
      <c r="AJ274" s="110"/>
      <c r="AK274" s="110"/>
      <c r="AL274" s="110"/>
      <c r="AM274" s="32"/>
      <c r="AN274" s="110"/>
      <c r="AO274" s="110"/>
      <c r="AP274" s="110"/>
      <c r="AQ274" s="32"/>
      <c r="AR274" s="113">
        <v>931000</v>
      </c>
      <c r="AS274" s="113">
        <v>439000</v>
      </c>
      <c r="AT274" s="113">
        <v>394000</v>
      </c>
      <c r="AU274" s="113"/>
      <c r="AV274" s="113"/>
      <c r="AW274" t="s" s="30">
        <v>7892</v>
      </c>
      <c r="AX274" s="32"/>
      <c r="AY274" s="114">
        <v>3751930</v>
      </c>
      <c r="AZ274" s="114">
        <v>3356990</v>
      </c>
      <c r="BA274" s="114"/>
      <c r="BB274" s="114"/>
      <c r="BC274" s="114"/>
      <c r="BD274" t="s" s="30">
        <v>7896</v>
      </c>
      <c r="BE274" s="32"/>
      <c r="BF274" s="39"/>
    </row>
    <row r="275" ht="18" customHeight="1">
      <c r="A275" t="s" s="20">
        <f>"T "&amp;B275</f>
        <v>7899</v>
      </c>
      <c r="B275" s="108">
        <v>272</v>
      </c>
      <c r="C275" s="108">
        <v>1942</v>
      </c>
      <c r="D275" s="105"/>
      <c r="E275" s="102"/>
      <c r="F275" s="16"/>
      <c r="G275" s="103"/>
      <c r="H275" s="102"/>
      <c r="I275" s="16"/>
      <c r="J275" s="103"/>
      <c r="K275" s="102"/>
      <c r="L275" s="16"/>
      <c r="M275" s="103"/>
      <c r="N275" s="102"/>
      <c r="O275" s="16"/>
      <c r="P275" s="109"/>
      <c r="Q275" s="109"/>
      <c r="R275" s="109"/>
      <c r="S275" s="34"/>
      <c r="T275" s="109"/>
      <c r="U275" s="109"/>
      <c r="V275" s="109"/>
      <c r="W275" s="34"/>
      <c r="X275" s="109"/>
      <c r="Y275" s="109"/>
      <c r="Z275" s="109"/>
      <c r="AA275" s="34"/>
      <c r="AB275" s="109"/>
      <c r="AC275" s="109"/>
      <c r="AD275" s="109"/>
      <c r="AE275" s="34"/>
      <c r="AF275" s="109"/>
      <c r="AG275" s="109"/>
      <c r="AH275" s="109"/>
      <c r="AI275" s="16"/>
      <c r="AJ275" s="109"/>
      <c r="AK275" s="109"/>
      <c r="AL275" s="109"/>
      <c r="AM275" s="16"/>
      <c r="AN275" s="109"/>
      <c r="AO275" s="109"/>
      <c r="AP275" s="109"/>
      <c r="AQ275" s="16"/>
      <c r="AR275" s="111">
        <v>983000</v>
      </c>
      <c r="AS275" s="111">
        <v>311000</v>
      </c>
      <c r="AT275" s="111">
        <v>323000</v>
      </c>
      <c r="AU275" s="111"/>
      <c r="AV275" s="111"/>
      <c r="AW275" t="s" s="34">
        <v>7892</v>
      </c>
      <c r="AX275" s="16"/>
      <c r="AY275" s="112">
        <v>3965520</v>
      </c>
      <c r="AZ275" s="112">
        <v>2555020</v>
      </c>
      <c r="BA275" s="112"/>
      <c r="BB275" s="112"/>
      <c r="BC275" s="112"/>
      <c r="BD275" t="s" s="34">
        <v>7896</v>
      </c>
      <c r="BE275" s="16"/>
      <c r="BF275" s="55"/>
    </row>
    <row r="276" ht="18" customHeight="1">
      <c r="A276" t="s" s="20">
        <f>"T "&amp;B276</f>
        <v>7900</v>
      </c>
      <c r="B276" s="106">
        <v>273</v>
      </c>
      <c r="C276" s="106">
        <v>1943</v>
      </c>
      <c r="D276" s="107"/>
      <c r="E276" s="98"/>
      <c r="F276" s="32"/>
      <c r="G276" s="99"/>
      <c r="H276" s="98"/>
      <c r="I276" s="32"/>
      <c r="J276" s="99"/>
      <c r="K276" s="98"/>
      <c r="L276" s="32"/>
      <c r="M276" s="99"/>
      <c r="N276" s="98"/>
      <c r="O276" s="32"/>
      <c r="P276" s="110"/>
      <c r="Q276" s="110"/>
      <c r="R276" s="110"/>
      <c r="S276" s="30"/>
      <c r="T276" s="110"/>
      <c r="U276" s="110"/>
      <c r="V276" s="110"/>
      <c r="W276" s="30"/>
      <c r="X276" s="110"/>
      <c r="Y276" s="110"/>
      <c r="Z276" s="110"/>
      <c r="AA276" s="30"/>
      <c r="AB276" s="110"/>
      <c r="AC276" s="110"/>
      <c r="AD276" s="110"/>
      <c r="AE276" s="30"/>
      <c r="AF276" s="110"/>
      <c r="AG276" s="110"/>
      <c r="AH276" s="110"/>
      <c r="AI276" s="32"/>
      <c r="AJ276" s="110"/>
      <c r="AK276" s="110"/>
      <c r="AL276" s="110"/>
      <c r="AM276" s="32"/>
      <c r="AN276" s="110"/>
      <c r="AO276" s="110"/>
      <c r="AP276" s="110"/>
      <c r="AQ276" s="32"/>
      <c r="AR276" s="113">
        <v>1410000</v>
      </c>
      <c r="AS276" s="113">
        <v>441000</v>
      </c>
      <c r="AT276" s="113">
        <v>488000</v>
      </c>
      <c r="AU276" s="113"/>
      <c r="AV276" s="113"/>
      <c r="AW276" t="s" s="30">
        <v>7892</v>
      </c>
      <c r="AX276" s="32"/>
      <c r="AY276" s="114">
        <v>5686330</v>
      </c>
      <c r="AZ276" s="114">
        <v>3743870</v>
      </c>
      <c r="BA276" s="114"/>
      <c r="BB276" s="114"/>
      <c r="BC276" s="114"/>
      <c r="BD276" t="s" s="30">
        <v>7896</v>
      </c>
      <c r="BE276" s="32"/>
      <c r="BF276" s="39"/>
    </row>
    <row r="277" ht="18" customHeight="1">
      <c r="A277" t="s" s="20">
        <f>"T "&amp;B277</f>
        <v>7901</v>
      </c>
      <c r="B277" s="108">
        <v>274</v>
      </c>
      <c r="C277" s="108">
        <v>1944</v>
      </c>
      <c r="D277" s="105"/>
      <c r="E277" s="102"/>
      <c r="F277" s="16"/>
      <c r="G277" s="103"/>
      <c r="H277" s="102"/>
      <c r="I277" s="16"/>
      <c r="J277" s="103"/>
      <c r="K277" s="102"/>
      <c r="L277" s="16"/>
      <c r="M277" s="103"/>
      <c r="N277" s="102"/>
      <c r="O277" s="16"/>
      <c r="P277" s="109"/>
      <c r="Q277" s="109"/>
      <c r="R277" s="109"/>
      <c r="S277" s="34"/>
      <c r="T277" s="109"/>
      <c r="U277" s="109"/>
      <c r="V277" s="109"/>
      <c r="W277" s="34"/>
      <c r="X277" s="109"/>
      <c r="Y277" s="109"/>
      <c r="Z277" s="109"/>
      <c r="AA277" s="34"/>
      <c r="AB277" s="109"/>
      <c r="AC277" s="109"/>
      <c r="AD277" s="109"/>
      <c r="AE277" s="34"/>
      <c r="AF277" s="109"/>
      <c r="AG277" s="109"/>
      <c r="AH277" s="109"/>
      <c r="AI277" s="16"/>
      <c r="AJ277" s="109"/>
      <c r="AK277" s="109"/>
      <c r="AL277" s="109"/>
      <c r="AM277" s="16"/>
      <c r="AN277" s="109"/>
      <c r="AO277" s="109"/>
      <c r="AP277" s="109"/>
      <c r="AQ277" s="16"/>
      <c r="AR277" s="111">
        <v>1827000</v>
      </c>
      <c r="AS277" s="111">
        <v>462000</v>
      </c>
      <c r="AT277" s="111">
        <v>1049000</v>
      </c>
      <c r="AU277" s="111"/>
      <c r="AV277" s="111"/>
      <c r="AW277" t="s" s="34">
        <v>7892</v>
      </c>
      <c r="AX277" s="16"/>
      <c r="AY277" s="112">
        <v>7362810</v>
      </c>
      <c r="AZ277" s="112">
        <v>6085300</v>
      </c>
      <c r="BA277" s="112"/>
      <c r="BB277" s="112"/>
      <c r="BC277" s="112"/>
      <c r="BD277" t="s" s="34">
        <v>7896</v>
      </c>
      <c r="BE277" s="16"/>
      <c r="BF277" s="55"/>
    </row>
    <row r="278" ht="18" customHeight="1">
      <c r="A278" t="s" s="20">
        <f>"T "&amp;B278</f>
        <v>7902</v>
      </c>
      <c r="B278" s="106">
        <v>275</v>
      </c>
      <c r="C278" s="106">
        <v>1945</v>
      </c>
      <c r="D278" s="107"/>
      <c r="E278" s="98"/>
      <c r="F278" s="32"/>
      <c r="G278" s="99"/>
      <c r="H278" s="98"/>
      <c r="I278" s="32"/>
      <c r="J278" s="99"/>
      <c r="K278" s="98"/>
      <c r="L278" s="32"/>
      <c r="M278" s="99"/>
      <c r="N278" s="98"/>
      <c r="O278" s="32"/>
      <c r="P278" s="110"/>
      <c r="Q278" s="110"/>
      <c r="R278" s="110"/>
      <c r="S278" s="30"/>
      <c r="T278" s="110"/>
      <c r="U278" s="110"/>
      <c r="V278" s="110"/>
      <c r="W278" s="30"/>
      <c r="X278" s="110"/>
      <c r="Y278" s="110"/>
      <c r="Z278" s="110"/>
      <c r="AA278" s="30"/>
      <c r="AB278" s="110"/>
      <c r="AC278" s="110"/>
      <c r="AD278" s="110"/>
      <c r="AE278" s="30"/>
      <c r="AF278" s="110"/>
      <c r="AG278" s="110"/>
      <c r="AH278" s="110"/>
      <c r="AI278" s="32"/>
      <c r="AJ278" s="110"/>
      <c r="AK278" s="110"/>
      <c r="AL278" s="110"/>
      <c r="AM278" s="32"/>
      <c r="AN278" s="110"/>
      <c r="AO278" s="110"/>
      <c r="AP278" s="110"/>
      <c r="AQ278" s="32"/>
      <c r="AR278" s="113">
        <v>1944000</v>
      </c>
      <c r="AS278" s="113">
        <v>490000</v>
      </c>
      <c r="AT278" s="113">
        <v>731000</v>
      </c>
      <c r="AU278" s="113"/>
      <c r="AV278" s="113"/>
      <c r="AW278" t="s" s="30">
        <v>7892</v>
      </c>
      <c r="AX278" s="32"/>
      <c r="AY278" s="114">
        <v>7838350</v>
      </c>
      <c r="AZ278" s="114">
        <v>4920630</v>
      </c>
      <c r="BA278" s="114"/>
      <c r="BB278" s="114"/>
      <c r="BC278" s="114"/>
      <c r="BD278" t="s" s="30">
        <v>7896</v>
      </c>
      <c r="BE278" s="32"/>
      <c r="BF278" s="39"/>
    </row>
    <row r="279" ht="18" customHeight="1">
      <c r="A279" t="s" s="20">
        <f>"T "&amp;B279</f>
        <v>7903</v>
      </c>
      <c r="B279" s="108">
        <v>276</v>
      </c>
      <c r="C279" s="108">
        <v>1946</v>
      </c>
      <c r="D279" s="105"/>
      <c r="E279" s="102"/>
      <c r="F279" s="16"/>
      <c r="G279" s="103"/>
      <c r="H279" s="102"/>
      <c r="I279" s="16"/>
      <c r="J279" s="103"/>
      <c r="K279" s="102"/>
      <c r="L279" s="16"/>
      <c r="M279" s="103"/>
      <c r="N279" s="102"/>
      <c r="O279" s="16"/>
      <c r="P279" s="109"/>
      <c r="Q279" s="109"/>
      <c r="R279" s="109"/>
      <c r="S279" s="34"/>
      <c r="T279" s="109"/>
      <c r="U279" s="109"/>
      <c r="V279" s="109"/>
      <c r="W279" s="34"/>
      <c r="X279" s="109"/>
      <c r="Y279" s="109"/>
      <c r="Z279" s="109"/>
      <c r="AA279" s="34"/>
      <c r="AB279" s="109"/>
      <c r="AC279" s="109"/>
      <c r="AD279" s="109"/>
      <c r="AE279" s="34"/>
      <c r="AF279" s="109"/>
      <c r="AG279" s="109"/>
      <c r="AH279" s="109"/>
      <c r="AI279" s="16"/>
      <c r="AJ279" s="109"/>
      <c r="AK279" s="109"/>
      <c r="AL279" s="109"/>
      <c r="AM279" s="16"/>
      <c r="AN279" s="109"/>
      <c r="AO279" s="109"/>
      <c r="AP279" s="109"/>
      <c r="AQ279" s="16"/>
      <c r="AR279" s="111">
        <v>1683000</v>
      </c>
      <c r="AS279" s="111">
        <v>872000</v>
      </c>
      <c r="AT279" s="111">
        <v>424000</v>
      </c>
      <c r="AU279" s="111"/>
      <c r="AV279" s="111"/>
      <c r="AW279" t="s" s="34">
        <v>7904</v>
      </c>
      <c r="AX279" s="16"/>
      <c r="AY279" s="112">
        <v>6782490</v>
      </c>
      <c r="AZ279" s="112">
        <v>5222880</v>
      </c>
      <c r="BA279" s="112"/>
      <c r="BB279" s="112"/>
      <c r="BC279" s="112"/>
      <c r="BD279" t="s" s="34">
        <v>7896</v>
      </c>
      <c r="BE279" s="16"/>
      <c r="BF279" s="55"/>
    </row>
    <row r="280" ht="18" customHeight="1">
      <c r="A280" t="s" s="20">
        <f>"T "&amp;B280</f>
        <v>7905</v>
      </c>
      <c r="B280" s="106">
        <v>277</v>
      </c>
      <c r="C280" s="106">
        <v>1947</v>
      </c>
      <c r="D280" s="107"/>
      <c r="E280" s="98"/>
      <c r="F280" s="32"/>
      <c r="G280" s="99"/>
      <c r="H280" s="98"/>
      <c r="I280" s="32"/>
      <c r="J280" s="99"/>
      <c r="K280" s="98"/>
      <c r="L280" s="32"/>
      <c r="M280" s="99"/>
      <c r="N280" s="98"/>
      <c r="O280" s="32"/>
      <c r="P280" s="110"/>
      <c r="Q280" s="110"/>
      <c r="R280" s="110"/>
      <c r="S280" s="30"/>
      <c r="T280" s="110"/>
      <c r="U280" s="110"/>
      <c r="V280" s="110"/>
      <c r="W280" s="30"/>
      <c r="X280" s="110"/>
      <c r="Y280" s="110"/>
      <c r="Z280" s="110"/>
      <c r="AA280" s="30"/>
      <c r="AB280" s="110"/>
      <c r="AC280" s="110"/>
      <c r="AD280" s="110"/>
      <c r="AE280" s="30"/>
      <c r="AF280" s="110"/>
      <c r="AG280" s="110"/>
      <c r="AH280" s="110"/>
      <c r="AI280" s="32"/>
      <c r="AJ280" s="110"/>
      <c r="AK280" s="110"/>
      <c r="AL280" s="110"/>
      <c r="AM280" s="32"/>
      <c r="AN280" s="110"/>
      <c r="AO280" s="110"/>
      <c r="AP280" s="110"/>
      <c r="AQ280" s="32"/>
      <c r="AR280" s="113">
        <v>2148000</v>
      </c>
      <c r="AS280" s="113">
        <v>1053000</v>
      </c>
      <c r="AT280" s="113">
        <v>471000</v>
      </c>
      <c r="AU280" s="113"/>
      <c r="AV280" s="113"/>
      <c r="AW280" t="s" s="30">
        <v>7904</v>
      </c>
      <c r="AX280" s="32"/>
      <c r="AY280" s="114"/>
      <c r="AZ280" s="114"/>
      <c r="BA280" s="114"/>
      <c r="BB280" s="114"/>
      <c r="BC280" s="114"/>
      <c r="BD280" s="32"/>
      <c r="BE280" s="32"/>
      <c r="BF280" s="39"/>
    </row>
    <row r="281" ht="18" customHeight="1">
      <c r="A281" t="s" s="20">
        <f>"T "&amp;B281</f>
        <v>7906</v>
      </c>
      <c r="B281" s="108">
        <v>278</v>
      </c>
      <c r="C281" s="108">
        <v>1948</v>
      </c>
      <c r="D281" s="105"/>
      <c r="E281" s="102"/>
      <c r="F281" s="16"/>
      <c r="G281" s="103"/>
      <c r="H281" s="102"/>
      <c r="I281" s="16"/>
      <c r="J281" s="103"/>
      <c r="K281" s="102"/>
      <c r="L281" s="16"/>
      <c r="M281" s="103"/>
      <c r="N281" s="102"/>
      <c r="O281" s="16"/>
      <c r="P281" s="109"/>
      <c r="Q281" s="109"/>
      <c r="R281" s="109"/>
      <c r="S281" s="34"/>
      <c r="T281" s="109"/>
      <c r="U281" s="109"/>
      <c r="V281" s="109"/>
      <c r="W281" s="34"/>
      <c r="X281" s="109"/>
      <c r="Y281" s="109"/>
      <c r="Z281" s="109"/>
      <c r="AA281" s="34"/>
      <c r="AB281" s="109"/>
      <c r="AC281" s="109"/>
      <c r="AD281" s="109"/>
      <c r="AE281" s="34"/>
      <c r="AF281" s="109"/>
      <c r="AG281" s="109"/>
      <c r="AH281" s="109"/>
      <c r="AI281" s="16"/>
      <c r="AJ281" s="109"/>
      <c r="AK281" s="109"/>
      <c r="AL281" s="109"/>
      <c r="AM281" s="16"/>
      <c r="AN281" s="109"/>
      <c r="AO281" s="109"/>
      <c r="AP281" s="109"/>
      <c r="AQ281" s="16"/>
      <c r="AR281" s="111"/>
      <c r="AS281" s="111"/>
      <c r="AT281" s="111"/>
      <c r="AU281" s="111"/>
      <c r="AV281" s="111"/>
      <c r="AW281" s="16"/>
      <c r="AX281" s="16"/>
      <c r="AY281" s="112">
        <v>7669906</v>
      </c>
      <c r="AZ281" s="112">
        <v>6142601</v>
      </c>
      <c r="BA281" s="112"/>
      <c r="BB281" s="112"/>
      <c r="BC281" s="112"/>
      <c r="BD281" t="s" s="34">
        <v>7907</v>
      </c>
      <c r="BE281" s="16"/>
      <c r="BF281" s="55"/>
    </row>
    <row r="282" ht="18" customHeight="1">
      <c r="A282" t="s" s="20">
        <f>"T "&amp;B282</f>
        <v>7908</v>
      </c>
      <c r="B282" s="106">
        <v>279</v>
      </c>
      <c r="C282" s="106">
        <v>1949</v>
      </c>
      <c r="D282" s="107"/>
      <c r="E282" s="98"/>
      <c r="F282" s="32"/>
      <c r="G282" s="99"/>
      <c r="H282" s="98"/>
      <c r="I282" s="32"/>
      <c r="J282" s="99"/>
      <c r="K282" s="98"/>
      <c r="L282" s="32"/>
      <c r="M282" s="99"/>
      <c r="N282" s="98"/>
      <c r="O282" s="32"/>
      <c r="P282" s="110"/>
      <c r="Q282" s="110"/>
      <c r="R282" s="110"/>
      <c r="S282" s="30"/>
      <c r="T282" s="110"/>
      <c r="U282" s="110"/>
      <c r="V282" s="110"/>
      <c r="W282" s="30"/>
      <c r="X282" s="110"/>
      <c r="Y282" s="110"/>
      <c r="Z282" s="110"/>
      <c r="AA282" s="30"/>
      <c r="AB282" s="110"/>
      <c r="AC282" s="110"/>
      <c r="AD282" s="110"/>
      <c r="AE282" s="30"/>
      <c r="AF282" s="110"/>
      <c r="AG282" s="110"/>
      <c r="AH282" s="110"/>
      <c r="AI282" s="32"/>
      <c r="AJ282" s="110"/>
      <c r="AK282" s="110"/>
      <c r="AL282" s="110"/>
      <c r="AM282" s="32"/>
      <c r="AN282" s="110"/>
      <c r="AO282" s="110"/>
      <c r="AP282" s="110"/>
      <c r="AQ282" s="32"/>
      <c r="AR282" s="113"/>
      <c r="AS282" s="113"/>
      <c r="AT282" s="113"/>
      <c r="AU282" s="113"/>
      <c r="AV282" s="113"/>
      <c r="AW282" s="32"/>
      <c r="AX282" s="32"/>
      <c r="AY282" s="114">
        <f>AY281-2049301</f>
        <v>5620605</v>
      </c>
      <c r="AZ282" s="114">
        <v>4564847</v>
      </c>
      <c r="BA282" s="114"/>
      <c r="BB282" s="114"/>
      <c r="BC282" s="114"/>
      <c r="BD282" t="s" s="30">
        <v>7907</v>
      </c>
      <c r="BE282" s="32"/>
      <c r="BF282" s="39"/>
    </row>
    <row r="283" ht="18" customHeight="1">
      <c r="A283" t="s" s="20">
        <f>"T "&amp;B283</f>
        <v>7909</v>
      </c>
      <c r="B283" s="108">
        <v>280</v>
      </c>
      <c r="C283" s="108">
        <v>1950</v>
      </c>
      <c r="D283" s="105"/>
      <c r="E283" s="102"/>
      <c r="F283" s="16"/>
      <c r="G283" s="103"/>
      <c r="H283" s="102"/>
      <c r="I283" s="16"/>
      <c r="J283" s="103"/>
      <c r="K283" s="102"/>
      <c r="L283" s="16"/>
      <c r="M283" s="103"/>
      <c r="N283" s="102"/>
      <c r="O283" s="16"/>
      <c r="P283" s="109"/>
      <c r="Q283" s="109"/>
      <c r="R283" s="109"/>
      <c r="S283" s="34"/>
      <c r="T283" s="109"/>
      <c r="U283" s="109"/>
      <c r="V283" s="109"/>
      <c r="W283" s="34"/>
      <c r="X283" s="109"/>
      <c r="Y283" s="109"/>
      <c r="Z283" s="109"/>
      <c r="AA283" s="34"/>
      <c r="AB283" s="109"/>
      <c r="AC283" s="109"/>
      <c r="AD283" s="109"/>
      <c r="AE283" s="34"/>
      <c r="AF283" s="109"/>
      <c r="AG283" s="109"/>
      <c r="AH283" s="109"/>
      <c r="AI283" s="16"/>
      <c r="AJ283" s="109"/>
      <c r="AK283" s="109"/>
      <c r="AL283" s="109"/>
      <c r="AM283" s="16"/>
      <c r="AN283" s="109"/>
      <c r="AO283" s="109"/>
      <c r="AP283" s="109"/>
      <c r="AQ283" s="16"/>
      <c r="AR283" s="111"/>
      <c r="AS283" s="111"/>
      <c r="AT283" s="111"/>
      <c r="AU283" s="111"/>
      <c r="AV283" s="111"/>
      <c r="AW283" s="16"/>
      <c r="AX283" s="16"/>
      <c r="AY283" s="112">
        <v>8782607</v>
      </c>
      <c r="AZ283" s="112">
        <v>4594936</v>
      </c>
      <c r="BA283" s="112">
        <v>161711</v>
      </c>
      <c r="BB283" s="112"/>
      <c r="BC283" s="112"/>
      <c r="BD283" t="s" s="34">
        <v>7910</v>
      </c>
      <c r="BE283" t="s" s="34">
        <v>7911</v>
      </c>
      <c r="BF283" s="55"/>
    </row>
    <row r="284" ht="18" customHeight="1">
      <c r="A284" t="s" s="20">
        <f>"T "&amp;B284</f>
        <v>7912</v>
      </c>
      <c r="B284" s="106">
        <v>281</v>
      </c>
      <c r="C284" s="106">
        <v>1951</v>
      </c>
      <c r="D284" s="107"/>
      <c r="E284" s="98"/>
      <c r="F284" s="32"/>
      <c r="G284" s="99"/>
      <c r="H284" s="98"/>
      <c r="I284" s="32"/>
      <c r="J284" s="99"/>
      <c r="K284" s="98"/>
      <c r="L284" s="32"/>
      <c r="M284" s="99"/>
      <c r="N284" s="98"/>
      <c r="O284" s="32"/>
      <c r="P284" s="110"/>
      <c r="Q284" s="110"/>
      <c r="R284" s="110"/>
      <c r="S284" s="30"/>
      <c r="T284" s="110"/>
      <c r="U284" s="110"/>
      <c r="V284" s="110"/>
      <c r="W284" s="30"/>
      <c r="X284" s="110"/>
      <c r="Y284" s="110"/>
      <c r="Z284" s="110"/>
      <c r="AA284" s="30"/>
      <c r="AB284" s="110"/>
      <c r="AC284" s="110"/>
      <c r="AD284" s="110"/>
      <c r="AE284" s="30"/>
      <c r="AF284" s="110"/>
      <c r="AG284" s="110"/>
      <c r="AH284" s="110"/>
      <c r="AI284" s="32"/>
      <c r="AJ284" s="110"/>
      <c r="AK284" s="110"/>
      <c r="AL284" s="110"/>
      <c r="AM284" s="32"/>
      <c r="AN284" s="110"/>
      <c r="AO284" s="110"/>
      <c r="AP284" s="110"/>
      <c r="AQ284" s="32"/>
      <c r="AR284" s="113"/>
      <c r="AS284" s="113"/>
      <c r="AT284" s="113"/>
      <c r="AU284" s="113"/>
      <c r="AV284" s="113"/>
      <c r="AW284" s="32"/>
      <c r="AX284" s="32"/>
      <c r="AY284" s="114">
        <v>12407332</v>
      </c>
      <c r="AZ284" s="114">
        <v>5985700</v>
      </c>
      <c r="BA284" s="114">
        <v>248431</v>
      </c>
      <c r="BB284" s="114"/>
      <c r="BC284" s="114"/>
      <c r="BD284" t="s" s="30">
        <v>7910</v>
      </c>
      <c r="BE284" s="32"/>
      <c r="BF284" s="39"/>
    </row>
    <row r="285" ht="18" customHeight="1">
      <c r="A285" t="s" s="20">
        <f>"T "&amp;B285</f>
        <v>7913</v>
      </c>
      <c r="B285" s="108">
        <v>282</v>
      </c>
      <c r="C285" s="108">
        <v>1952</v>
      </c>
      <c r="D285" s="105"/>
      <c r="E285" s="102"/>
      <c r="F285" s="16"/>
      <c r="G285" s="103"/>
      <c r="H285" s="102"/>
      <c r="I285" s="16"/>
      <c r="J285" s="103"/>
      <c r="K285" s="102"/>
      <c r="L285" s="16"/>
      <c r="M285" s="103"/>
      <c r="N285" s="102"/>
      <c r="O285" s="16"/>
      <c r="P285" s="109"/>
      <c r="Q285" s="109"/>
      <c r="R285" s="109"/>
      <c r="S285" s="34"/>
      <c r="T285" s="109"/>
      <c r="U285" s="109"/>
      <c r="V285" s="109"/>
      <c r="W285" s="34"/>
      <c r="X285" s="109"/>
      <c r="Y285" s="109"/>
      <c r="Z285" s="109"/>
      <c r="AA285" s="34"/>
      <c r="AB285" s="109"/>
      <c r="AC285" s="109"/>
      <c r="AD285" s="109"/>
      <c r="AE285" s="34"/>
      <c r="AF285" s="109"/>
      <c r="AG285" s="109"/>
      <c r="AH285" s="109"/>
      <c r="AI285" s="16"/>
      <c r="AJ285" s="109"/>
      <c r="AK285" s="109"/>
      <c r="AL285" s="109"/>
      <c r="AM285" s="16"/>
      <c r="AN285" s="109"/>
      <c r="AO285" s="109"/>
      <c r="AP285" s="109"/>
      <c r="AQ285" s="16"/>
      <c r="AR285" s="111"/>
      <c r="AS285" s="111"/>
      <c r="AT285" s="111"/>
      <c r="AU285" s="111"/>
      <c r="AV285" s="111"/>
      <c r="AW285" s="16"/>
      <c r="AX285" s="16"/>
      <c r="AY285" s="112">
        <v>12671851</v>
      </c>
      <c r="AZ285" s="112">
        <v>5615483</v>
      </c>
      <c r="BA285" s="112">
        <v>574504</v>
      </c>
      <c r="BB285" s="112"/>
      <c r="BC285" s="112"/>
      <c r="BD285" t="s" s="34">
        <v>7910</v>
      </c>
      <c r="BE285" s="16"/>
      <c r="BF285" s="55"/>
    </row>
    <row r="286" ht="18" customHeight="1">
      <c r="A286" t="s" s="20">
        <f>"T "&amp;B286</f>
        <v>7914</v>
      </c>
      <c r="B286" s="106">
        <v>283</v>
      </c>
      <c r="C286" s="106">
        <v>1953</v>
      </c>
      <c r="D286" s="107"/>
      <c r="E286" s="98"/>
      <c r="F286" s="32"/>
      <c r="G286" s="99"/>
      <c r="H286" s="98"/>
      <c r="I286" s="32"/>
      <c r="J286" s="99"/>
      <c r="K286" s="98"/>
      <c r="L286" s="32"/>
      <c r="M286" s="99"/>
      <c r="N286" s="98"/>
      <c r="O286" s="32"/>
      <c r="P286" s="110"/>
      <c r="Q286" s="110"/>
      <c r="R286" s="110"/>
      <c r="S286" s="30"/>
      <c r="T286" s="110"/>
      <c r="U286" s="110"/>
      <c r="V286" s="110"/>
      <c r="W286" s="30"/>
      <c r="X286" s="110"/>
      <c r="Y286" s="110"/>
      <c r="Z286" s="110"/>
      <c r="AA286" s="30"/>
      <c r="AB286" s="110"/>
      <c r="AC286" s="110"/>
      <c r="AD286" s="110"/>
      <c r="AE286" s="30"/>
      <c r="AF286" s="110"/>
      <c r="AG286" s="110"/>
      <c r="AH286" s="110"/>
      <c r="AI286" s="32"/>
      <c r="AJ286" s="110"/>
      <c r="AK286" s="110"/>
      <c r="AL286" s="110"/>
      <c r="AM286" s="32"/>
      <c r="AN286" s="110"/>
      <c r="AO286" s="110"/>
      <c r="AP286" s="110"/>
      <c r="AQ286" s="32"/>
      <c r="AR286" s="113"/>
      <c r="AS286" s="113"/>
      <c r="AT286" s="113"/>
      <c r="AU286" s="113"/>
      <c r="AV286" s="113"/>
      <c r="AW286" s="32"/>
      <c r="AX286" s="32"/>
      <c r="AY286" s="114">
        <v>11764015</v>
      </c>
      <c r="AZ286" s="114">
        <v>6810486</v>
      </c>
      <c r="BA286" s="114">
        <v>684421</v>
      </c>
      <c r="BB286" s="114"/>
      <c r="BC286" s="114"/>
      <c r="BD286" t="s" s="30">
        <v>7915</v>
      </c>
      <c r="BE286" s="32"/>
      <c r="BF286" s="39"/>
    </row>
    <row r="287" ht="18" customHeight="1">
      <c r="A287" t="s" s="20">
        <f>"T "&amp;B287</f>
        <v>7916</v>
      </c>
      <c r="B287" s="108">
        <v>284</v>
      </c>
      <c r="C287" s="108">
        <v>1954</v>
      </c>
      <c r="D287" s="105"/>
      <c r="E287" s="102"/>
      <c r="F287" s="16"/>
      <c r="G287" s="103"/>
      <c r="H287" s="102"/>
      <c r="I287" s="16"/>
      <c r="J287" s="103"/>
      <c r="K287" s="102"/>
      <c r="L287" s="16"/>
      <c r="M287" s="103"/>
      <c r="N287" s="102"/>
      <c r="O287" s="16"/>
      <c r="P287" s="109"/>
      <c r="Q287" s="109"/>
      <c r="R287" s="109"/>
      <c r="S287" s="34"/>
      <c r="T287" s="109"/>
      <c r="U287" s="109"/>
      <c r="V287" s="109"/>
      <c r="W287" s="34"/>
      <c r="X287" s="109"/>
      <c r="Y287" s="109"/>
      <c r="Z287" s="109"/>
      <c r="AA287" s="34"/>
      <c r="AB287" s="109"/>
      <c r="AC287" s="109"/>
      <c r="AD287" s="109"/>
      <c r="AE287" s="34"/>
      <c r="AF287" s="109"/>
      <c r="AG287" s="109"/>
      <c r="AH287" s="109"/>
      <c r="AI287" s="16"/>
      <c r="AJ287" s="109"/>
      <c r="AK287" s="109"/>
      <c r="AL287" s="109"/>
      <c r="AM287" s="16"/>
      <c r="AN287" s="109"/>
      <c r="AO287" s="109"/>
      <c r="AP287" s="109"/>
      <c r="AQ287" s="16"/>
      <c r="AR287" s="111"/>
      <c r="AS287" s="111"/>
      <c r="AT287" s="111"/>
      <c r="AU287" s="111"/>
      <c r="AV287" s="111"/>
      <c r="AW287" s="16"/>
      <c r="AX287" s="16"/>
      <c r="AY287" s="112">
        <v>11409568</v>
      </c>
      <c r="AZ287" s="112">
        <v>6226568</v>
      </c>
      <c r="BA287" s="112">
        <v>1061258</v>
      </c>
      <c r="BB287" s="112"/>
      <c r="BC287" s="112"/>
      <c r="BD287" t="s" s="34">
        <v>7915</v>
      </c>
      <c r="BE287" s="16"/>
      <c r="BF287" s="55"/>
    </row>
    <row r="288" ht="18" customHeight="1">
      <c r="A288" t="s" s="20">
        <f>"T "&amp;B288</f>
        <v>7917</v>
      </c>
      <c r="B288" s="106">
        <v>285</v>
      </c>
      <c r="C288" s="106">
        <v>1955</v>
      </c>
      <c r="D288" s="107"/>
      <c r="E288" s="98"/>
      <c r="F288" s="32"/>
      <c r="G288" s="99"/>
      <c r="H288" s="98"/>
      <c r="I288" s="32"/>
      <c r="J288" s="99"/>
      <c r="K288" s="98"/>
      <c r="L288" s="32"/>
      <c r="M288" s="99"/>
      <c r="N288" s="98"/>
      <c r="O288" s="32"/>
      <c r="P288" s="110"/>
      <c r="Q288" s="110"/>
      <c r="R288" s="110"/>
      <c r="S288" s="30"/>
      <c r="T288" s="110"/>
      <c r="U288" s="110"/>
      <c r="V288" s="110"/>
      <c r="W288" s="30"/>
      <c r="X288" s="110"/>
      <c r="Y288" s="110"/>
      <c r="Z288" s="110"/>
      <c r="AA288" s="30"/>
      <c r="AB288" s="110"/>
      <c r="AC288" s="110"/>
      <c r="AD288" s="110"/>
      <c r="AE288" s="30"/>
      <c r="AF288" s="110"/>
      <c r="AG288" s="110"/>
      <c r="AH288" s="110"/>
      <c r="AI288" s="32"/>
      <c r="AJ288" s="110"/>
      <c r="AK288" s="110"/>
      <c r="AL288" s="110"/>
      <c r="AM288" s="32"/>
      <c r="AN288" s="110"/>
      <c r="AO288" s="110"/>
      <c r="AP288" s="110"/>
      <c r="AQ288" s="32"/>
      <c r="AR288" s="113"/>
      <c r="AS288" s="113"/>
      <c r="AT288" s="113"/>
      <c r="AU288" s="113"/>
      <c r="AV288" s="113"/>
      <c r="AW288" s="32"/>
      <c r="AX288" s="32"/>
      <c r="AY288" s="114">
        <v>14339799</v>
      </c>
      <c r="AZ288" s="114">
        <v>7014226</v>
      </c>
      <c r="BA288" s="114">
        <v>1172649</v>
      </c>
      <c r="BB288" s="114"/>
      <c r="BC288" s="114"/>
      <c r="BD288" t="s" s="30">
        <v>7918</v>
      </c>
      <c r="BE288" s="32"/>
      <c r="BF288" s="39"/>
    </row>
    <row r="289" ht="18" customHeight="1">
      <c r="A289" t="s" s="20">
        <f>"T "&amp;B289</f>
        <v>7919</v>
      </c>
      <c r="B289" s="108">
        <v>286</v>
      </c>
      <c r="C289" s="108">
        <v>1956</v>
      </c>
      <c r="D289" s="105"/>
      <c r="E289" s="102"/>
      <c r="F289" s="16"/>
      <c r="G289" s="103"/>
      <c r="H289" s="102"/>
      <c r="I289" s="16"/>
      <c r="J289" s="103"/>
      <c r="K289" s="102"/>
      <c r="L289" s="16"/>
      <c r="M289" s="103"/>
      <c r="N289" s="102"/>
      <c r="O289" s="16"/>
      <c r="P289" s="109"/>
      <c r="Q289" s="109"/>
      <c r="R289" s="109"/>
      <c r="S289" s="34"/>
      <c r="T289" s="109"/>
      <c r="U289" s="109"/>
      <c r="V289" s="109"/>
      <c r="W289" s="34"/>
      <c r="X289" s="109"/>
      <c r="Y289" s="109"/>
      <c r="Z289" s="109"/>
      <c r="AA289" s="34"/>
      <c r="AB289" s="109"/>
      <c r="AC289" s="109"/>
      <c r="AD289" s="109"/>
      <c r="AE289" s="34"/>
      <c r="AF289" s="109"/>
      <c r="AG289" s="109"/>
      <c r="AH289" s="109"/>
      <c r="AI289" s="16"/>
      <c r="AJ289" s="109"/>
      <c r="AK289" s="109"/>
      <c r="AL289" s="109"/>
      <c r="AM289" s="16"/>
      <c r="AN289" s="109"/>
      <c r="AO289" s="109"/>
      <c r="AP289" s="109"/>
      <c r="AQ289" s="16"/>
      <c r="AR289" s="111"/>
      <c r="AS289" s="111"/>
      <c r="AT289" s="111"/>
      <c r="AU289" s="111"/>
      <c r="AV289" s="111"/>
      <c r="AW289" s="16"/>
      <c r="AX289" s="16"/>
      <c r="AY289" s="112">
        <v>15850630</v>
      </c>
      <c r="AZ289" s="112">
        <v>7486507</v>
      </c>
      <c r="BA289" s="112">
        <v>2486533</v>
      </c>
      <c r="BB289" s="112"/>
      <c r="BC289" s="112"/>
      <c r="BD289" t="s" s="34">
        <v>7918</v>
      </c>
      <c r="BE289" s="16"/>
      <c r="BF289" s="55"/>
    </row>
    <row r="290" ht="18" customHeight="1">
      <c r="A290" t="s" s="20">
        <f>"T "&amp;B290</f>
        <v>7920</v>
      </c>
      <c r="B290" s="106">
        <v>287</v>
      </c>
      <c r="C290" s="106">
        <v>1957</v>
      </c>
      <c r="D290" s="107"/>
      <c r="E290" s="98"/>
      <c r="F290" s="32"/>
      <c r="G290" s="99"/>
      <c r="H290" s="98"/>
      <c r="I290" s="32"/>
      <c r="J290" s="99"/>
      <c r="K290" s="98"/>
      <c r="L290" s="32"/>
      <c r="M290" s="99"/>
      <c r="N290" s="98"/>
      <c r="O290" s="32"/>
      <c r="P290" s="110"/>
      <c r="Q290" s="110"/>
      <c r="R290" s="110"/>
      <c r="S290" s="30"/>
      <c r="T290" s="110"/>
      <c r="U290" s="110"/>
      <c r="V290" s="110"/>
      <c r="W290" s="30"/>
      <c r="X290" s="110"/>
      <c r="Y290" s="110"/>
      <c r="Z290" s="110"/>
      <c r="AA290" s="30"/>
      <c r="AB290" s="110"/>
      <c r="AC290" s="110"/>
      <c r="AD290" s="110"/>
      <c r="AE290" s="30"/>
      <c r="AF290" s="110"/>
      <c r="AG290" s="110"/>
      <c r="AH290" s="110"/>
      <c r="AI290" s="32"/>
      <c r="AJ290" s="110"/>
      <c r="AK290" s="110"/>
      <c r="AL290" s="110"/>
      <c r="AM290" s="32"/>
      <c r="AN290" s="110"/>
      <c r="AO290" s="110"/>
      <c r="AP290" s="110"/>
      <c r="AQ290" s="32"/>
      <c r="AR290" s="113"/>
      <c r="AS290" s="113"/>
      <c r="AT290" s="113"/>
      <c r="AU290" s="113"/>
      <c r="AV290" s="113"/>
      <c r="AW290" s="32"/>
      <c r="AX290" s="32"/>
      <c r="AY290" s="114">
        <v>15108063</v>
      </c>
      <c r="AZ290" s="114">
        <v>7352262</v>
      </c>
      <c r="BA290" s="114">
        <v>1591139</v>
      </c>
      <c r="BB290" s="114"/>
      <c r="BC290" s="114"/>
      <c r="BD290" t="s" s="30">
        <v>7921</v>
      </c>
      <c r="BE290" s="32"/>
      <c r="BF290" s="39"/>
    </row>
    <row r="291" ht="18" customHeight="1">
      <c r="A291" t="s" s="20">
        <f>"T "&amp;B291</f>
        <v>7922</v>
      </c>
      <c r="B291" s="108">
        <v>288</v>
      </c>
      <c r="C291" s="108">
        <v>1958</v>
      </c>
      <c r="D291" s="105"/>
      <c r="E291" s="102"/>
      <c r="F291" s="16"/>
      <c r="G291" s="103"/>
      <c r="H291" s="102"/>
      <c r="I291" s="16"/>
      <c r="J291" s="103"/>
      <c r="K291" s="102"/>
      <c r="L291" s="16"/>
      <c r="M291" s="103"/>
      <c r="N291" s="102"/>
      <c r="O291" s="16"/>
      <c r="P291" s="109"/>
      <c r="Q291" s="109"/>
      <c r="R291" s="109"/>
      <c r="S291" s="34"/>
      <c r="T291" s="109"/>
      <c r="U291" s="109"/>
      <c r="V291" s="109"/>
      <c r="W291" s="34"/>
      <c r="X291" s="109"/>
      <c r="Y291" s="109"/>
      <c r="Z291" s="109"/>
      <c r="AA291" s="34"/>
      <c r="AB291" s="109"/>
      <c r="AC291" s="109"/>
      <c r="AD291" s="109"/>
      <c r="AE291" s="34"/>
      <c r="AF291" s="109"/>
      <c r="AG291" s="109"/>
      <c r="AH291" s="109"/>
      <c r="AI291" s="16"/>
      <c r="AJ291" s="109"/>
      <c r="AK291" s="109"/>
      <c r="AL291" s="109"/>
      <c r="AM291" s="16"/>
      <c r="AN291" s="109"/>
      <c r="AO291" s="109"/>
      <c r="AP291" s="109"/>
      <c r="AQ291" s="16"/>
      <c r="AR291" s="111"/>
      <c r="AS291" s="111"/>
      <c r="AT291" s="111"/>
      <c r="AU291" s="111"/>
      <c r="AV291" s="111"/>
      <c r="AW291" s="16"/>
      <c r="AX291" s="16"/>
      <c r="AY291" s="112">
        <v>18516241</v>
      </c>
      <c r="AZ291" s="112">
        <v>7768062</v>
      </c>
      <c r="BA291" s="112">
        <v>1319813</v>
      </c>
      <c r="BB291" s="112"/>
      <c r="BC291" s="112"/>
      <c r="BD291" t="s" s="34">
        <v>7921</v>
      </c>
      <c r="BE291" s="16"/>
      <c r="BF291" s="55"/>
    </row>
    <row r="292" ht="18" customHeight="1">
      <c r="A292" t="s" s="20">
        <f>"T "&amp;B292</f>
        <v>7923</v>
      </c>
      <c r="B292" s="106">
        <v>289</v>
      </c>
      <c r="C292" s="106">
        <v>1959</v>
      </c>
      <c r="D292" s="107"/>
      <c r="E292" s="98"/>
      <c r="F292" s="32"/>
      <c r="G292" s="99"/>
      <c r="H292" s="98"/>
      <c r="I292" s="32"/>
      <c r="J292" s="99"/>
      <c r="K292" s="98"/>
      <c r="L292" s="32"/>
      <c r="M292" s="99"/>
      <c r="N292" s="98"/>
      <c r="O292" s="32"/>
      <c r="P292" s="110"/>
      <c r="Q292" s="110"/>
      <c r="R292" s="110"/>
      <c r="S292" s="30"/>
      <c r="T292" s="110"/>
      <c r="U292" s="110"/>
      <c r="V292" s="110"/>
      <c r="W292" s="30"/>
      <c r="X292" s="110"/>
      <c r="Y292" s="110"/>
      <c r="Z292" s="110"/>
      <c r="AA292" s="30"/>
      <c r="AB292" s="110"/>
      <c r="AC292" s="110"/>
      <c r="AD292" s="110"/>
      <c r="AE292" s="30"/>
      <c r="AF292" s="110"/>
      <c r="AG292" s="110"/>
      <c r="AH292" s="110"/>
      <c r="AI292" s="32"/>
      <c r="AJ292" s="110"/>
      <c r="AK292" s="110"/>
      <c r="AL292" s="110"/>
      <c r="AM292" s="32"/>
      <c r="AN292" s="110"/>
      <c r="AO292" s="110"/>
      <c r="AP292" s="110"/>
      <c r="AQ292" s="32"/>
      <c r="AR292" s="113"/>
      <c r="AS292" s="113"/>
      <c r="AT292" s="113"/>
      <c r="AU292" s="113"/>
      <c r="AV292" s="113"/>
      <c r="AW292" s="32"/>
      <c r="AX292" s="32"/>
      <c r="AY292" s="114"/>
      <c r="AZ292" s="114"/>
      <c r="BA292" s="114"/>
      <c r="BB292" s="114"/>
      <c r="BC292" s="114"/>
      <c r="BD292" s="32"/>
      <c r="BE292" s="32"/>
      <c r="BF292" s="39"/>
    </row>
    <row r="293" ht="18" customHeight="1">
      <c r="A293" t="s" s="20">
        <f>"T "&amp;B293</f>
        <v>7924</v>
      </c>
      <c r="B293" s="108">
        <v>290</v>
      </c>
      <c r="C293" s="108">
        <v>1960</v>
      </c>
      <c r="D293" s="105"/>
      <c r="E293" s="102"/>
      <c r="F293" s="16"/>
      <c r="G293" s="103"/>
      <c r="H293" s="102"/>
      <c r="I293" s="16"/>
      <c r="J293" s="103"/>
      <c r="K293" s="102"/>
      <c r="L293" s="16"/>
      <c r="M293" s="103"/>
      <c r="N293" s="102"/>
      <c r="O293" s="16"/>
      <c r="P293" s="109"/>
      <c r="Q293" s="109"/>
      <c r="R293" s="109"/>
      <c r="S293" s="34"/>
      <c r="T293" s="109"/>
      <c r="U293" s="109"/>
      <c r="V293" s="109"/>
      <c r="W293" s="34"/>
      <c r="X293" s="109"/>
      <c r="Y293" s="109"/>
      <c r="Z293" s="109"/>
      <c r="AA293" s="34"/>
      <c r="AB293" s="109"/>
      <c r="AC293" s="109"/>
      <c r="AD293" s="109"/>
      <c r="AE293" s="34"/>
      <c r="AF293" s="109"/>
      <c r="AG293" s="109"/>
      <c r="AH293" s="109"/>
      <c r="AI293" s="16"/>
      <c r="AJ293" s="109"/>
      <c r="AK293" s="109"/>
      <c r="AL293" s="109"/>
      <c r="AM293" s="16"/>
      <c r="AN293" s="109"/>
      <c r="AO293" s="109"/>
      <c r="AP293" s="109"/>
      <c r="AQ293" s="16"/>
      <c r="AR293" s="111"/>
      <c r="AS293" s="111"/>
      <c r="AT293" s="111"/>
      <c r="AU293" s="111"/>
      <c r="AV293" s="111"/>
      <c r="AW293" s="16"/>
      <c r="AX293" s="16"/>
      <c r="AY293" s="112">
        <v>18783607</v>
      </c>
      <c r="AZ293" s="112">
        <v>10164943</v>
      </c>
      <c r="BA293" s="112">
        <v>1062512</v>
      </c>
      <c r="BB293" s="112"/>
      <c r="BC293" s="112"/>
      <c r="BD293" t="s" s="34">
        <v>7925</v>
      </c>
      <c r="BE293" s="16"/>
      <c r="BF293" s="55"/>
    </row>
    <row r="294" ht="18" customHeight="1">
      <c r="A294" t="s" s="20">
        <f>"T "&amp;B294</f>
        <v>7926</v>
      </c>
      <c r="B294" s="106">
        <v>291</v>
      </c>
      <c r="C294" s="106">
        <v>1961</v>
      </c>
      <c r="D294" s="107"/>
      <c r="E294" s="98"/>
      <c r="F294" s="32"/>
      <c r="G294" s="99"/>
      <c r="H294" s="98"/>
      <c r="I294" s="32"/>
      <c r="J294" s="99"/>
      <c r="K294" s="98"/>
      <c r="L294" s="32"/>
      <c r="M294" s="99"/>
      <c r="N294" s="98"/>
      <c r="O294" s="32"/>
      <c r="P294" s="110"/>
      <c r="Q294" s="110"/>
      <c r="R294" s="110"/>
      <c r="S294" s="30"/>
      <c r="T294" s="110"/>
      <c r="U294" s="110"/>
      <c r="V294" s="110"/>
      <c r="W294" s="30"/>
      <c r="X294" s="110"/>
      <c r="Y294" s="110"/>
      <c r="Z294" s="110"/>
      <c r="AA294" s="30"/>
      <c r="AB294" s="110"/>
      <c r="AC294" s="110"/>
      <c r="AD294" s="110"/>
      <c r="AE294" s="30"/>
      <c r="AF294" s="110"/>
      <c r="AG294" s="110"/>
      <c r="AH294" s="110"/>
      <c r="AI294" s="32"/>
      <c r="AJ294" s="110"/>
      <c r="AK294" s="110"/>
      <c r="AL294" s="110"/>
      <c r="AM294" s="32"/>
      <c r="AN294" s="110"/>
      <c r="AO294" s="110"/>
      <c r="AP294" s="110"/>
      <c r="AQ294" s="32"/>
      <c r="AR294" s="113"/>
      <c r="AS294" s="113"/>
      <c r="AT294" s="113"/>
      <c r="AU294" s="113"/>
      <c r="AV294" s="113"/>
      <c r="AW294" s="32"/>
      <c r="AX294" s="32"/>
      <c r="AY294" s="114">
        <v>22708464</v>
      </c>
      <c r="AZ294" s="114">
        <v>11186533</v>
      </c>
      <c r="BA294" s="114">
        <v>1215769</v>
      </c>
      <c r="BB294" s="114"/>
      <c r="BC294" s="114"/>
      <c r="BD294" t="s" s="30">
        <v>7925</v>
      </c>
      <c r="BE294" s="32"/>
      <c r="BF294" s="39"/>
    </row>
    <row r="295" ht="18" customHeight="1">
      <c r="A295" t="s" s="20">
        <f>"T "&amp;B295</f>
        <v>7927</v>
      </c>
      <c r="B295" s="108">
        <v>292</v>
      </c>
      <c r="C295" s="108">
        <v>1962</v>
      </c>
      <c r="D295" s="105"/>
      <c r="E295" s="102"/>
      <c r="F295" s="16"/>
      <c r="G295" s="103"/>
      <c r="H295" s="102"/>
      <c r="I295" s="16"/>
      <c r="J295" s="103"/>
      <c r="K295" s="102"/>
      <c r="L295" s="16"/>
      <c r="M295" s="103"/>
      <c r="N295" s="102"/>
      <c r="O295" s="16"/>
      <c r="P295" s="109"/>
      <c r="Q295" s="109"/>
      <c r="R295" s="109"/>
      <c r="S295" s="34"/>
      <c r="T295" s="109"/>
      <c r="U295" s="109"/>
      <c r="V295" s="109"/>
      <c r="W295" s="34"/>
      <c r="X295" s="109"/>
      <c r="Y295" s="109"/>
      <c r="Z295" s="109"/>
      <c r="AA295" s="34"/>
      <c r="AB295" s="109"/>
      <c r="AC295" s="109"/>
      <c r="AD295" s="109"/>
      <c r="AE295" s="34"/>
      <c r="AF295" s="109"/>
      <c r="AG295" s="109"/>
      <c r="AH295" s="109"/>
      <c r="AI295" s="16"/>
      <c r="AJ295" s="109"/>
      <c r="AK295" s="109"/>
      <c r="AL295" s="109"/>
      <c r="AM295" s="16"/>
      <c r="AN295" s="109"/>
      <c r="AO295" s="109"/>
      <c r="AP295" s="109"/>
      <c r="AQ295" s="16"/>
      <c r="AR295" s="111"/>
      <c r="AS295" s="111"/>
      <c r="AT295" s="111"/>
      <c r="AU295" s="111"/>
      <c r="AV295" s="111"/>
      <c r="AW295" s="16"/>
      <c r="AX295" s="16"/>
      <c r="AY295" s="112">
        <v>31202647</v>
      </c>
      <c r="AZ295" s="112">
        <v>8251986</v>
      </c>
      <c r="BA295" s="112">
        <v>4128534</v>
      </c>
      <c r="BB295" s="112"/>
      <c r="BC295" s="112"/>
      <c r="BD295" t="s" s="34">
        <v>7928</v>
      </c>
      <c r="BE295" s="16"/>
      <c r="BF295" s="55"/>
    </row>
    <row r="296" ht="18" customHeight="1">
      <c r="A296" t="s" s="20">
        <f>"T "&amp;B296</f>
        <v>7929</v>
      </c>
      <c r="B296" s="106">
        <v>293</v>
      </c>
      <c r="C296" s="106">
        <v>1963</v>
      </c>
      <c r="D296" s="107"/>
      <c r="E296" s="98"/>
      <c r="F296" s="32"/>
      <c r="G296" s="99"/>
      <c r="H296" s="98"/>
      <c r="I296" s="32"/>
      <c r="J296" s="99"/>
      <c r="K296" s="98"/>
      <c r="L296" s="32"/>
      <c r="M296" s="99"/>
      <c r="N296" s="98"/>
      <c r="O296" s="32"/>
      <c r="P296" s="110"/>
      <c r="Q296" s="110"/>
      <c r="R296" s="110"/>
      <c r="S296" s="30"/>
      <c r="T296" s="110"/>
      <c r="U296" s="110"/>
      <c r="V296" s="110"/>
      <c r="W296" s="30"/>
      <c r="X296" s="110"/>
      <c r="Y296" s="110"/>
      <c r="Z296" s="110"/>
      <c r="AA296" s="30"/>
      <c r="AB296" s="110"/>
      <c r="AC296" s="110"/>
      <c r="AD296" s="110"/>
      <c r="AE296" s="30"/>
      <c r="AF296" s="110"/>
      <c r="AG296" s="110"/>
      <c r="AH296" s="110"/>
      <c r="AI296" s="32"/>
      <c r="AJ296" s="110"/>
      <c r="AK296" s="110"/>
      <c r="AL296" s="110"/>
      <c r="AM296" s="32"/>
      <c r="AN296" s="110"/>
      <c r="AO296" s="110"/>
      <c r="AP296" s="110"/>
      <c r="AQ296" s="32"/>
      <c r="AR296" s="113"/>
      <c r="AS296" s="113"/>
      <c r="AT296" s="113"/>
      <c r="AU296" s="113"/>
      <c r="AV296" s="113"/>
      <c r="AW296" s="32"/>
      <c r="AX296" s="32"/>
      <c r="AY296" s="114">
        <v>27553446</v>
      </c>
      <c r="AZ296" s="114">
        <v>15430016</v>
      </c>
      <c r="BA296" s="114">
        <v>3141978</v>
      </c>
      <c r="BB296" s="114"/>
      <c r="BC296" s="114"/>
      <c r="BD296" t="s" s="30">
        <v>7928</v>
      </c>
      <c r="BE296" s="32"/>
      <c r="BF296" s="39"/>
    </row>
    <row r="297" ht="18" customHeight="1">
      <c r="A297" t="s" s="20">
        <f>"T "&amp;B297</f>
        <v>7930</v>
      </c>
      <c r="B297" s="108">
        <v>294</v>
      </c>
      <c r="C297" s="108">
        <v>1964</v>
      </c>
      <c r="D297" s="105"/>
      <c r="E297" s="102"/>
      <c r="F297" s="16"/>
      <c r="G297" s="103"/>
      <c r="H297" s="102"/>
      <c r="I297" s="16"/>
      <c r="J297" s="103"/>
      <c r="K297" s="102"/>
      <c r="L297" s="16"/>
      <c r="M297" s="103"/>
      <c r="N297" s="102"/>
      <c r="O297" s="16"/>
      <c r="P297" s="109"/>
      <c r="Q297" s="109"/>
      <c r="R297" s="109"/>
      <c r="S297" s="34"/>
      <c r="T297" s="109"/>
      <c r="U297" s="109"/>
      <c r="V297" s="109"/>
      <c r="W297" s="34"/>
      <c r="X297" s="109"/>
      <c r="Y297" s="109"/>
      <c r="Z297" s="109"/>
      <c r="AA297" s="34"/>
      <c r="AB297" s="109"/>
      <c r="AC297" s="109"/>
      <c r="AD297" s="109"/>
      <c r="AE297" s="34"/>
      <c r="AF297" s="109"/>
      <c r="AG297" s="109"/>
      <c r="AH297" s="109"/>
      <c r="AI297" s="16"/>
      <c r="AJ297" s="109"/>
      <c r="AK297" s="109"/>
      <c r="AL297" s="109"/>
      <c r="AM297" s="16"/>
      <c r="AN297" s="109"/>
      <c r="AO297" s="109"/>
      <c r="AP297" s="109"/>
      <c r="AQ297" s="16"/>
      <c r="AR297" s="111"/>
      <c r="AS297" s="111"/>
      <c r="AT297" s="111"/>
      <c r="AU297" s="111"/>
      <c r="AV297" s="111"/>
      <c r="AW297" s="16"/>
      <c r="AX297" s="16"/>
      <c r="AY297" s="112">
        <v>33900819</v>
      </c>
      <c r="AZ297" s="112">
        <v>17134327</v>
      </c>
      <c r="BA297" s="112">
        <v>2058366</v>
      </c>
      <c r="BB297" s="112"/>
      <c r="BC297" s="112"/>
      <c r="BD297" t="s" s="34">
        <v>7931</v>
      </c>
      <c r="BE297" s="16"/>
      <c r="BF297" s="55"/>
    </row>
    <row r="298" ht="18" customHeight="1">
      <c r="A298" t="s" s="20">
        <f>"T "&amp;B298</f>
        <v>7932</v>
      </c>
      <c r="B298" s="106">
        <v>295</v>
      </c>
      <c r="C298" s="106">
        <v>1965</v>
      </c>
      <c r="D298" s="107"/>
      <c r="E298" s="98"/>
      <c r="F298" s="32"/>
      <c r="G298" s="99"/>
      <c r="H298" s="98"/>
      <c r="I298" s="32"/>
      <c r="J298" s="99"/>
      <c r="K298" s="98"/>
      <c r="L298" s="32"/>
      <c r="M298" s="99"/>
      <c r="N298" s="98"/>
      <c r="O298" s="32"/>
      <c r="P298" s="110"/>
      <c r="Q298" s="110"/>
      <c r="R298" s="110"/>
      <c r="S298" s="30"/>
      <c r="T298" s="110"/>
      <c r="U298" s="110"/>
      <c r="V298" s="110"/>
      <c r="W298" s="30"/>
      <c r="X298" s="110"/>
      <c r="Y298" s="110"/>
      <c r="Z298" s="110"/>
      <c r="AA298" s="30"/>
      <c r="AB298" s="110"/>
      <c r="AC298" s="110"/>
      <c r="AD298" s="110"/>
      <c r="AE298" s="30"/>
      <c r="AF298" s="110"/>
      <c r="AG298" s="110"/>
      <c r="AH298" s="110"/>
      <c r="AI298" s="32"/>
      <c r="AJ298" s="110"/>
      <c r="AK298" s="110"/>
      <c r="AL298" s="110"/>
      <c r="AM298" s="32"/>
      <c r="AN298" s="110"/>
      <c r="AO298" s="110"/>
      <c r="AP298" s="110"/>
      <c r="AQ298" s="32"/>
      <c r="AR298" s="113"/>
      <c r="AS298" s="113"/>
      <c r="AT298" s="113"/>
      <c r="AU298" s="113"/>
      <c r="AV298" s="113"/>
      <c r="AW298" s="32"/>
      <c r="AX298" s="32"/>
      <c r="AY298" s="114">
        <v>34987986</v>
      </c>
      <c r="AZ298" s="114">
        <v>15216520</v>
      </c>
      <c r="BA298" s="114">
        <v>2246542</v>
      </c>
      <c r="BB298" s="114"/>
      <c r="BC298" s="114"/>
      <c r="BD298" t="s" s="30">
        <v>7931</v>
      </c>
      <c r="BE298" s="32"/>
      <c r="BF298" s="39"/>
    </row>
    <row r="299" ht="18" customHeight="1">
      <c r="A299" t="s" s="20">
        <f>"T "&amp;B299</f>
        <v>7933</v>
      </c>
      <c r="B299" s="108">
        <v>296</v>
      </c>
      <c r="C299" s="108">
        <v>1966</v>
      </c>
      <c r="D299" s="105"/>
      <c r="E299" s="102"/>
      <c r="F299" s="16"/>
      <c r="G299" s="103"/>
      <c r="H299" s="102"/>
      <c r="I299" s="16"/>
      <c r="J299" s="103"/>
      <c r="K299" s="102"/>
      <c r="L299" s="16"/>
      <c r="M299" s="103"/>
      <c r="N299" s="102"/>
      <c r="O299" s="16"/>
      <c r="P299" s="109"/>
      <c r="Q299" s="109"/>
      <c r="R299" s="109"/>
      <c r="S299" s="34"/>
      <c r="T299" s="109"/>
      <c r="U299" s="109"/>
      <c r="V299" s="109"/>
      <c r="W299" s="34"/>
      <c r="X299" s="109"/>
      <c r="Y299" s="109"/>
      <c r="Z299" s="109"/>
      <c r="AA299" s="34"/>
      <c r="AB299" s="109"/>
      <c r="AC299" s="109"/>
      <c r="AD299" s="109"/>
      <c r="AE299" s="34"/>
      <c r="AF299" s="109"/>
      <c r="AG299" s="109"/>
      <c r="AH299" s="109"/>
      <c r="AI299" s="16"/>
      <c r="AJ299" s="109"/>
      <c r="AK299" s="109"/>
      <c r="AL299" s="109"/>
      <c r="AM299" s="16"/>
      <c r="AN299" s="109"/>
      <c r="AO299" s="109"/>
      <c r="AP299" s="109"/>
      <c r="AQ299" s="16"/>
      <c r="AR299" s="111"/>
      <c r="AS299" s="111"/>
      <c r="AT299" s="111"/>
      <c r="AU299" s="111"/>
      <c r="AV299" s="111"/>
      <c r="AW299" s="16"/>
      <c r="AX299" s="16"/>
      <c r="AY299" s="112"/>
      <c r="AZ299" s="112"/>
      <c r="BA299" s="112"/>
      <c r="BB299" s="112"/>
      <c r="BC299" s="112"/>
      <c r="BD299" s="16"/>
      <c r="BE299" s="16"/>
      <c r="BF299" s="55"/>
    </row>
    <row r="300" ht="18" customHeight="1">
      <c r="A300" t="s" s="20">
        <f>"T "&amp;B300</f>
        <v>7934</v>
      </c>
      <c r="B300" s="106">
        <v>297</v>
      </c>
      <c r="C300" s="106">
        <v>1967</v>
      </c>
      <c r="D300" s="107"/>
      <c r="E300" s="98"/>
      <c r="F300" s="32"/>
      <c r="G300" s="99"/>
      <c r="H300" s="98"/>
      <c r="I300" s="32"/>
      <c r="J300" s="99"/>
      <c r="K300" s="98"/>
      <c r="L300" s="32"/>
      <c r="M300" s="99"/>
      <c r="N300" s="98"/>
      <c r="O300" s="32"/>
      <c r="P300" s="110"/>
      <c r="Q300" s="110"/>
      <c r="R300" s="110"/>
      <c r="S300" s="30"/>
      <c r="T300" s="110"/>
      <c r="U300" s="110"/>
      <c r="V300" s="110"/>
      <c r="W300" s="30"/>
      <c r="X300" s="110"/>
      <c r="Y300" s="110"/>
      <c r="Z300" s="110"/>
      <c r="AA300" s="30"/>
      <c r="AB300" s="110"/>
      <c r="AC300" s="110"/>
      <c r="AD300" s="110"/>
      <c r="AE300" s="30"/>
      <c r="AF300" s="110"/>
      <c r="AG300" s="110"/>
      <c r="AH300" s="110"/>
      <c r="AI300" s="32"/>
      <c r="AJ300" s="110"/>
      <c r="AK300" s="110"/>
      <c r="AL300" s="110"/>
      <c r="AM300" s="32"/>
      <c r="AN300" s="110"/>
      <c r="AO300" s="110"/>
      <c r="AP300" s="110"/>
      <c r="AQ300" s="32"/>
      <c r="AR300" s="113"/>
      <c r="AS300" s="113"/>
      <c r="AT300" s="113"/>
      <c r="AU300" s="113"/>
      <c r="AV300" s="113"/>
      <c r="AW300" s="32"/>
      <c r="AX300" s="32"/>
      <c r="AY300" s="114"/>
      <c r="AZ300" s="114"/>
      <c r="BA300" s="114"/>
      <c r="BB300" s="114"/>
      <c r="BC300" s="114"/>
      <c r="BD300" s="32"/>
      <c r="BE300" s="32"/>
      <c r="BF300" s="39"/>
    </row>
    <row r="301" ht="18" customHeight="1">
      <c r="A301" t="s" s="20">
        <f>"T "&amp;B301</f>
        <v>7935</v>
      </c>
      <c r="B301" s="108">
        <v>298</v>
      </c>
      <c r="C301" s="108">
        <v>1968</v>
      </c>
      <c r="D301" s="105"/>
      <c r="E301" s="102"/>
      <c r="F301" s="16"/>
      <c r="G301" s="103"/>
      <c r="H301" s="102"/>
      <c r="I301" s="16"/>
      <c r="J301" s="103"/>
      <c r="K301" s="102"/>
      <c r="L301" s="16"/>
      <c r="M301" s="103"/>
      <c r="N301" s="102"/>
      <c r="O301" s="16"/>
      <c r="P301" s="109"/>
      <c r="Q301" s="109"/>
      <c r="R301" s="109"/>
      <c r="S301" s="34"/>
      <c r="T301" s="109"/>
      <c r="U301" s="109"/>
      <c r="V301" s="109"/>
      <c r="W301" s="34"/>
      <c r="X301" s="109"/>
      <c r="Y301" s="109"/>
      <c r="Z301" s="109"/>
      <c r="AA301" s="34"/>
      <c r="AB301" s="109"/>
      <c r="AC301" s="109"/>
      <c r="AD301" s="109"/>
      <c r="AE301" s="34"/>
      <c r="AF301" s="109"/>
      <c r="AG301" s="109"/>
      <c r="AH301" s="109"/>
      <c r="AI301" s="16"/>
      <c r="AJ301" s="109"/>
      <c r="AK301" s="109"/>
      <c r="AL301" s="109"/>
      <c r="AM301" s="16"/>
      <c r="AN301" s="109"/>
      <c r="AO301" s="109"/>
      <c r="AP301" s="109"/>
      <c r="AQ301" s="16"/>
      <c r="AR301" s="111"/>
      <c r="AS301" s="111"/>
      <c r="AT301" s="111"/>
      <c r="AU301" s="111"/>
      <c r="AV301" s="111"/>
      <c r="AW301" s="16"/>
      <c r="AX301" s="16"/>
      <c r="AY301" s="112"/>
      <c r="AZ301" s="112"/>
      <c r="BA301" s="112"/>
      <c r="BB301" s="112"/>
      <c r="BC301" s="112"/>
      <c r="BD301" s="16"/>
      <c r="BE301" s="16"/>
      <c r="BF301" s="55"/>
    </row>
    <row r="302" ht="18" customHeight="1">
      <c r="A302" t="s" s="20">
        <f>"T "&amp;B302</f>
        <v>7936</v>
      </c>
      <c r="B302" s="106">
        <v>299</v>
      </c>
      <c r="C302" s="106">
        <v>1969</v>
      </c>
      <c r="D302" s="107"/>
      <c r="E302" s="98"/>
      <c r="F302" s="32"/>
      <c r="G302" s="99"/>
      <c r="H302" s="98"/>
      <c r="I302" s="32"/>
      <c r="J302" s="99"/>
      <c r="K302" s="98"/>
      <c r="L302" s="32"/>
      <c r="M302" s="99"/>
      <c r="N302" s="98"/>
      <c r="O302" s="32"/>
      <c r="P302" s="110"/>
      <c r="Q302" s="110"/>
      <c r="R302" s="110"/>
      <c r="S302" s="30"/>
      <c r="T302" s="110"/>
      <c r="U302" s="110"/>
      <c r="V302" s="110"/>
      <c r="W302" s="30"/>
      <c r="X302" s="110"/>
      <c r="Y302" s="110"/>
      <c r="Z302" s="110"/>
      <c r="AA302" s="30"/>
      <c r="AB302" s="110"/>
      <c r="AC302" s="110"/>
      <c r="AD302" s="110"/>
      <c r="AE302" s="30"/>
      <c r="AF302" s="110"/>
      <c r="AG302" s="110"/>
      <c r="AH302" s="110"/>
      <c r="AI302" s="32"/>
      <c r="AJ302" s="110"/>
      <c r="AK302" s="110"/>
      <c r="AL302" s="110"/>
      <c r="AM302" s="32"/>
      <c r="AN302" s="110"/>
      <c r="AO302" s="110"/>
      <c r="AP302" s="110"/>
      <c r="AQ302" s="32"/>
      <c r="AR302" s="113"/>
      <c r="AS302" s="113"/>
      <c r="AT302" s="113"/>
      <c r="AU302" s="113"/>
      <c r="AV302" s="113"/>
      <c r="AW302" s="32"/>
      <c r="AX302" s="32"/>
      <c r="AY302" s="114"/>
      <c r="AZ302" s="114"/>
      <c r="BA302" s="114"/>
      <c r="BB302" s="114"/>
      <c r="BC302" s="114"/>
      <c r="BD302" s="32"/>
      <c r="BE302" s="32"/>
      <c r="BF302" s="39"/>
    </row>
    <row r="303" ht="18" customHeight="1">
      <c r="A303" t="s" s="20">
        <f>"T "&amp;B303</f>
        <v>7937</v>
      </c>
      <c r="B303" s="108">
        <v>300</v>
      </c>
      <c r="C303" s="108">
        <v>1970</v>
      </c>
      <c r="D303" s="105"/>
      <c r="E303" s="102"/>
      <c r="F303" s="16"/>
      <c r="G303" s="103"/>
      <c r="H303" s="102"/>
      <c r="I303" s="16"/>
      <c r="J303" s="103"/>
      <c r="K303" s="102"/>
      <c r="L303" s="16"/>
      <c r="M303" s="103"/>
      <c r="N303" s="102"/>
      <c r="O303" s="16"/>
      <c r="P303" s="109"/>
      <c r="Q303" s="109"/>
      <c r="R303" s="109"/>
      <c r="S303" s="34"/>
      <c r="T303" s="109"/>
      <c r="U303" s="109"/>
      <c r="V303" s="109"/>
      <c r="W303" s="34"/>
      <c r="X303" s="109"/>
      <c r="Y303" s="109"/>
      <c r="Z303" s="109"/>
      <c r="AA303" s="34"/>
      <c r="AB303" s="109"/>
      <c r="AC303" s="109"/>
      <c r="AD303" s="109"/>
      <c r="AE303" s="34"/>
      <c r="AF303" s="109"/>
      <c r="AG303" s="109"/>
      <c r="AH303" s="109"/>
      <c r="AI303" s="16"/>
      <c r="AJ303" s="109"/>
      <c r="AK303" s="109"/>
      <c r="AL303" s="109"/>
      <c r="AM303" s="16"/>
      <c r="AN303" s="109"/>
      <c r="AO303" s="109"/>
      <c r="AP303" s="109"/>
      <c r="AQ303" s="16"/>
      <c r="AR303" s="111"/>
      <c r="AS303" s="111"/>
      <c r="AT303" s="111"/>
      <c r="AU303" s="111"/>
      <c r="AV303" s="111"/>
      <c r="AW303" s="16"/>
      <c r="AX303" s="16"/>
      <c r="AY303" s="112"/>
      <c r="AZ303" s="112"/>
      <c r="BA303" s="112"/>
      <c r="BB303" s="112"/>
      <c r="BC303" s="112"/>
      <c r="BD303" s="16"/>
      <c r="BE303" s="16"/>
      <c r="BF303" s="55"/>
    </row>
    <row r="304" ht="18.15" customHeight="1">
      <c r="A304" s="38"/>
      <c r="B304" s="115"/>
      <c r="C304" s="115"/>
      <c r="D304" s="116"/>
      <c r="E304" s="117"/>
      <c r="F304" s="70"/>
      <c r="G304" s="118"/>
      <c r="H304" s="117"/>
      <c r="I304" s="70"/>
      <c r="J304" s="118"/>
      <c r="K304" s="117"/>
      <c r="L304" s="70"/>
      <c r="M304" s="118"/>
      <c r="N304" s="117"/>
      <c r="O304" s="70"/>
      <c r="P304" s="119"/>
      <c r="Q304" s="119"/>
      <c r="R304" s="119"/>
      <c r="S304" s="71"/>
      <c r="T304" s="119"/>
      <c r="U304" s="119"/>
      <c r="V304" s="119"/>
      <c r="W304" s="71"/>
      <c r="X304" s="119"/>
      <c r="Y304" s="119"/>
      <c r="Z304" s="119"/>
      <c r="AA304" s="71"/>
      <c r="AB304" s="119"/>
      <c r="AC304" s="119"/>
      <c r="AD304" s="119"/>
      <c r="AE304" s="71"/>
      <c r="AF304" s="119"/>
      <c r="AG304" s="119"/>
      <c r="AH304" s="119"/>
      <c r="AI304" s="70"/>
      <c r="AJ304" s="119"/>
      <c r="AK304" s="119"/>
      <c r="AL304" s="119"/>
      <c r="AM304" s="70"/>
      <c r="AN304" s="119"/>
      <c r="AO304" s="119"/>
      <c r="AP304" s="119"/>
      <c r="AQ304" s="70"/>
      <c r="AR304" s="120"/>
      <c r="AS304" s="120"/>
      <c r="AT304" s="120"/>
      <c r="AU304" s="120"/>
      <c r="AV304" s="120"/>
      <c r="AW304" s="70"/>
      <c r="AX304" s="70"/>
      <c r="AY304" s="121"/>
      <c r="AZ304" s="121"/>
      <c r="BA304" s="121"/>
      <c r="BB304" s="121"/>
      <c r="BC304" s="121"/>
      <c r="BD304" s="70"/>
      <c r="BE304" s="70"/>
      <c r="BF304" s="73"/>
    </row>
    <row r="305" ht="20.7" customHeight="1">
      <c r="A305" t="s" s="44">
        <v>421</v>
      </c>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c r="AA305" s="44"/>
      <c r="AB305" s="44"/>
      <c r="AC305" s="44"/>
      <c r="AD305" s="44"/>
      <c r="AE305" s="44"/>
      <c r="AF305" s="44"/>
      <c r="AG305" s="44"/>
      <c r="AH305" s="44"/>
      <c r="AI305" s="44"/>
      <c r="AJ305" s="44"/>
      <c r="AK305" s="44"/>
      <c r="AL305" s="44"/>
      <c r="AM305" s="44"/>
      <c r="AN305" s="44"/>
      <c r="AO305" s="44"/>
      <c r="AP305" s="44"/>
      <c r="AQ305" s="44"/>
      <c r="AR305" s="44"/>
      <c r="AS305" s="44"/>
      <c r="AT305" s="44"/>
      <c r="AU305" s="44"/>
      <c r="AV305" s="44"/>
      <c r="AW305" s="44"/>
      <c r="AX305" s="44"/>
      <c r="AY305" s="44"/>
      <c r="AZ305" s="44"/>
      <c r="BA305" s="44"/>
      <c r="BB305" s="44"/>
      <c r="BC305" s="44"/>
      <c r="BD305" s="44"/>
      <c r="BE305" s="44"/>
      <c r="BF305" s="44"/>
    </row>
  </sheetData>
  <mergeCells count="2">
    <mergeCell ref="A1:BF1"/>
    <mergeCell ref="A305:BF305"/>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2:P174"/>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6" width="16.3516" style="122" customWidth="1"/>
    <col min="17" max="16384" width="16.3516" style="122" customWidth="1"/>
  </cols>
  <sheetData>
    <row r="1" ht="25.65" customHeight="1">
      <c r="A1" t="s" s="19">
        <v>7939</v>
      </c>
      <c r="B1" s="19"/>
      <c r="C1" s="19"/>
      <c r="D1" s="19"/>
      <c r="E1" s="19"/>
      <c r="F1" s="19"/>
      <c r="G1" s="19"/>
      <c r="H1" s="19"/>
      <c r="I1" s="19"/>
      <c r="J1" s="19"/>
      <c r="K1" s="19"/>
      <c r="L1" s="19"/>
      <c r="M1" s="19"/>
      <c r="N1" s="19"/>
      <c r="O1" s="19"/>
      <c r="P1" s="19"/>
    </row>
    <row r="2" ht="18" customHeight="1">
      <c r="A2" t="s" s="20">
        <v>9</v>
      </c>
      <c r="B2" t="s" s="20">
        <v>10</v>
      </c>
      <c r="C2" t="s" s="20">
        <v>7339</v>
      </c>
      <c r="D2" t="s" s="21">
        <v>7941</v>
      </c>
      <c r="E2" t="s" s="22">
        <v>7942</v>
      </c>
      <c r="F2" t="s" s="22">
        <v>7943</v>
      </c>
      <c r="G2" t="s" s="22">
        <v>7944</v>
      </c>
      <c r="H2" t="s" s="22">
        <v>18</v>
      </c>
      <c r="I2" t="s" s="23">
        <v>20</v>
      </c>
      <c r="J2" t="s" s="20">
        <v>7941</v>
      </c>
      <c r="K2" t="s" s="20">
        <v>7942</v>
      </c>
      <c r="L2" t="s" s="20">
        <v>7943</v>
      </c>
      <c r="M2" t="s" s="20">
        <v>7944</v>
      </c>
      <c r="N2" t="s" s="20">
        <v>18</v>
      </c>
      <c r="O2" t="s" s="20">
        <v>20</v>
      </c>
      <c r="P2" s="38"/>
    </row>
    <row r="3" ht="18" customHeight="1">
      <c r="A3" t="s" s="64">
        <f>"F "&amp;B3</f>
        <v>7945</v>
      </c>
      <c r="B3" s="92">
        <v>0</v>
      </c>
      <c r="C3" s="92">
        <v>1800</v>
      </c>
      <c r="D3" s="123"/>
      <c r="E3" s="124"/>
      <c r="F3" s="124"/>
      <c r="G3" s="124"/>
      <c r="H3" s="13"/>
      <c r="I3" s="125"/>
      <c r="J3" s="125"/>
      <c r="K3" s="125"/>
      <c r="L3" s="125"/>
      <c r="M3" s="125"/>
      <c r="N3" s="125"/>
      <c r="O3" s="125"/>
      <c r="P3" s="126"/>
    </row>
    <row r="4" ht="18" customHeight="1">
      <c r="A4" t="s" s="67">
        <f>"F "&amp;B4</f>
        <v>7946</v>
      </c>
      <c r="B4" s="96">
        <v>1</v>
      </c>
      <c r="C4" s="96">
        <v>1801</v>
      </c>
      <c r="D4" s="127"/>
      <c r="E4" s="113"/>
      <c r="F4" s="113"/>
      <c r="G4" s="113"/>
      <c r="H4" s="32"/>
      <c r="I4" s="114"/>
      <c r="J4" s="114"/>
      <c r="K4" s="114"/>
      <c r="L4" s="114"/>
      <c r="M4" s="114"/>
      <c r="N4" s="114"/>
      <c r="O4" s="114"/>
      <c r="P4" s="128"/>
    </row>
    <row r="5" ht="18" customHeight="1">
      <c r="A5" t="s" s="67">
        <f>"F "&amp;B5</f>
        <v>7947</v>
      </c>
      <c r="B5" s="100">
        <v>2</v>
      </c>
      <c r="C5" s="100">
        <v>1802</v>
      </c>
      <c r="D5" s="129"/>
      <c r="E5" s="111"/>
      <c r="F5" s="111"/>
      <c r="G5" s="111"/>
      <c r="H5" s="16"/>
      <c r="I5" s="112"/>
      <c r="J5" s="112"/>
      <c r="K5" s="112"/>
      <c r="L5" s="112"/>
      <c r="M5" s="112"/>
      <c r="N5" s="112"/>
      <c r="O5" s="112"/>
      <c r="P5" s="130"/>
    </row>
    <row r="6" ht="18" customHeight="1">
      <c r="A6" t="s" s="67">
        <f>"F "&amp;B6</f>
        <v>7948</v>
      </c>
      <c r="B6" s="96">
        <v>3</v>
      </c>
      <c r="C6" s="96">
        <v>1803</v>
      </c>
      <c r="D6" s="127"/>
      <c r="E6" s="113"/>
      <c r="F6" s="113"/>
      <c r="G6" s="113"/>
      <c r="H6" s="32"/>
      <c r="I6" s="114"/>
      <c r="J6" s="114"/>
      <c r="K6" s="114"/>
      <c r="L6" s="114"/>
      <c r="M6" s="114"/>
      <c r="N6" s="114"/>
      <c r="O6" s="114"/>
      <c r="P6" s="128"/>
    </row>
    <row r="7" ht="18" customHeight="1">
      <c r="A7" t="s" s="67">
        <f>"F "&amp;B7</f>
        <v>7949</v>
      </c>
      <c r="B7" s="100">
        <v>4</v>
      </c>
      <c r="C7" s="100">
        <v>1804</v>
      </c>
      <c r="D7" s="129"/>
      <c r="E7" s="111"/>
      <c r="F7" s="111"/>
      <c r="G7" s="111"/>
      <c r="H7" s="16"/>
      <c r="I7" s="112"/>
      <c r="J7" s="112"/>
      <c r="K7" s="112"/>
      <c r="L7" s="112"/>
      <c r="M7" s="112"/>
      <c r="N7" s="112"/>
      <c r="O7" s="112"/>
      <c r="P7" s="130"/>
    </row>
    <row r="8" ht="18" customHeight="1">
      <c r="A8" t="s" s="67">
        <f>"F "&amp;B8</f>
        <v>7950</v>
      </c>
      <c r="B8" s="96">
        <v>5</v>
      </c>
      <c r="C8" s="96">
        <v>1805</v>
      </c>
      <c r="D8" s="127"/>
      <c r="E8" s="113"/>
      <c r="F8" s="113"/>
      <c r="G8" s="113"/>
      <c r="H8" s="32"/>
      <c r="I8" s="114"/>
      <c r="J8" s="114"/>
      <c r="K8" s="114"/>
      <c r="L8" s="114"/>
      <c r="M8" s="114"/>
      <c r="N8" s="114"/>
      <c r="O8" s="114"/>
      <c r="P8" s="128"/>
    </row>
    <row r="9" ht="18" customHeight="1">
      <c r="A9" t="s" s="67">
        <f>"F "&amp;B9</f>
        <v>7951</v>
      </c>
      <c r="B9" s="100">
        <v>6</v>
      </c>
      <c r="C9" s="100">
        <v>1806</v>
      </c>
      <c r="D9" s="129"/>
      <c r="E9" s="111"/>
      <c r="F9" s="111"/>
      <c r="G9" s="111"/>
      <c r="H9" s="16"/>
      <c r="I9" s="112"/>
      <c r="J9" s="112"/>
      <c r="K9" s="112"/>
      <c r="L9" s="112"/>
      <c r="M9" s="112"/>
      <c r="N9" s="112"/>
      <c r="O9" s="112"/>
      <c r="P9" s="130"/>
    </row>
    <row r="10" ht="18" customHeight="1">
      <c r="A10" t="s" s="67">
        <f>"F "&amp;B10</f>
        <v>7952</v>
      </c>
      <c r="B10" s="96">
        <v>7</v>
      </c>
      <c r="C10" s="96">
        <v>1807</v>
      </c>
      <c r="D10" s="127">
        <v>7566</v>
      </c>
      <c r="E10" s="113">
        <v>8291</v>
      </c>
      <c r="F10" s="113"/>
      <c r="G10" s="113"/>
      <c r="H10" t="s" s="30">
        <v>7953</v>
      </c>
      <c r="I10" s="114"/>
      <c r="J10" s="114"/>
      <c r="K10" s="114"/>
      <c r="L10" s="114"/>
      <c r="M10" s="114"/>
      <c r="N10" s="114"/>
      <c r="O10" s="114"/>
      <c r="P10" s="128"/>
    </row>
    <row r="11" ht="18" customHeight="1">
      <c r="A11" t="s" s="67">
        <f>"F "&amp;B11</f>
        <v>7954</v>
      </c>
      <c r="B11" s="100">
        <v>8</v>
      </c>
      <c r="C11" s="100">
        <v>1808</v>
      </c>
      <c r="D11" s="129">
        <v>6005</v>
      </c>
      <c r="E11" s="111">
        <v>5170</v>
      </c>
      <c r="F11" s="111"/>
      <c r="G11" s="111"/>
      <c r="H11" t="s" s="34">
        <v>7953</v>
      </c>
      <c r="I11" s="112"/>
      <c r="J11" s="112"/>
      <c r="K11" s="112"/>
      <c r="L11" s="112"/>
      <c r="M11" s="112"/>
      <c r="N11" s="112"/>
      <c r="O11" s="112"/>
      <c r="P11" s="130"/>
    </row>
    <row r="12" ht="18" customHeight="1">
      <c r="A12" t="s" s="67">
        <f>"F "&amp;B12</f>
        <v>7955</v>
      </c>
      <c r="B12" s="96">
        <v>9</v>
      </c>
      <c r="C12" s="96">
        <v>1809</v>
      </c>
      <c r="D12" s="127">
        <v>6829</v>
      </c>
      <c r="E12" s="113">
        <v>6066</v>
      </c>
      <c r="F12" s="113"/>
      <c r="G12" s="113"/>
      <c r="H12" t="s" s="30">
        <v>7953</v>
      </c>
      <c r="I12" s="114"/>
      <c r="J12" s="114"/>
      <c r="K12" s="114"/>
      <c r="L12" s="114"/>
      <c r="M12" s="114"/>
      <c r="N12" s="114"/>
      <c r="O12" s="114"/>
      <c r="P12" s="128"/>
    </row>
    <row r="13" ht="18" customHeight="1">
      <c r="A13" t="s" s="67">
        <f>"F "&amp;B13</f>
        <v>7956</v>
      </c>
      <c r="B13" s="100">
        <v>10</v>
      </c>
      <c r="C13" s="100">
        <v>1810</v>
      </c>
      <c r="D13" s="129">
        <v>9523</v>
      </c>
      <c r="E13" s="111">
        <v>9604</v>
      </c>
      <c r="F13" s="111"/>
      <c r="G13" s="111"/>
      <c r="H13" t="s" s="34">
        <v>7953</v>
      </c>
      <c r="I13" s="112"/>
      <c r="J13" s="112"/>
      <c r="K13" s="112"/>
      <c r="L13" s="112"/>
      <c r="M13" s="112"/>
      <c r="N13" s="112"/>
      <c r="O13" s="112"/>
      <c r="P13" s="130"/>
    </row>
    <row r="14" ht="18" customHeight="1">
      <c r="A14" t="s" s="67">
        <f>"F "&amp;B14</f>
        <v>7957</v>
      </c>
      <c r="B14" s="96">
        <v>11</v>
      </c>
      <c r="C14" s="96">
        <v>1811</v>
      </c>
      <c r="D14" s="127">
        <v>8643</v>
      </c>
      <c r="E14" s="113">
        <v>8981</v>
      </c>
      <c r="F14" s="113"/>
      <c r="G14" s="113"/>
      <c r="H14" t="s" s="30">
        <v>7953</v>
      </c>
      <c r="I14" s="114"/>
      <c r="J14" s="114"/>
      <c r="K14" s="114"/>
      <c r="L14" s="114"/>
      <c r="M14" s="114"/>
      <c r="N14" s="114"/>
      <c r="O14" s="114"/>
      <c r="P14" s="128"/>
    </row>
    <row r="15" ht="18" customHeight="1">
      <c r="A15" t="s" s="67">
        <f>"F "&amp;B15</f>
        <v>7958</v>
      </c>
      <c r="B15" s="100">
        <v>12</v>
      </c>
      <c r="C15" s="100">
        <v>1812</v>
      </c>
      <c r="D15" s="129">
        <v>6590</v>
      </c>
      <c r="E15" s="111">
        <v>6312</v>
      </c>
      <c r="F15" s="111"/>
      <c r="G15" s="111"/>
      <c r="H15" t="s" s="34">
        <v>7953</v>
      </c>
      <c r="I15" s="112"/>
      <c r="J15" s="112"/>
      <c r="K15" s="112"/>
      <c r="L15" s="112"/>
      <c r="M15" s="112"/>
      <c r="N15" s="112"/>
      <c r="O15" s="112"/>
      <c r="P15" s="130"/>
    </row>
    <row r="16" ht="18" customHeight="1">
      <c r="A16" t="s" s="67">
        <f>"F "&amp;B16</f>
        <v>7959</v>
      </c>
      <c r="B16" s="96">
        <v>13</v>
      </c>
      <c r="C16" s="96">
        <v>1813</v>
      </c>
      <c r="D16" s="127">
        <v>5438</v>
      </c>
      <c r="E16" s="113">
        <v>5548</v>
      </c>
      <c r="F16" s="113"/>
      <c r="G16" s="113"/>
      <c r="H16" t="s" s="30">
        <v>7953</v>
      </c>
      <c r="I16" s="114"/>
      <c r="J16" s="114"/>
      <c r="K16" s="114"/>
      <c r="L16" s="114"/>
      <c r="M16" s="114"/>
      <c r="N16" s="114"/>
      <c r="O16" s="114"/>
      <c r="P16" s="128"/>
    </row>
    <row r="17" ht="18" customHeight="1">
      <c r="A17" t="s" s="67">
        <f>"F "&amp;B17</f>
        <v>7960</v>
      </c>
      <c r="B17" s="100">
        <v>14</v>
      </c>
      <c r="C17" s="100">
        <v>1814</v>
      </c>
      <c r="D17" s="129">
        <v>5474</v>
      </c>
      <c r="E17" s="111">
        <v>5629</v>
      </c>
      <c r="F17" s="111"/>
      <c r="G17" s="111"/>
      <c r="H17" t="s" s="34">
        <v>7953</v>
      </c>
      <c r="I17" s="112"/>
      <c r="J17" s="112"/>
      <c r="K17" s="112"/>
      <c r="L17" s="112"/>
      <c r="M17" s="112"/>
      <c r="N17" s="112"/>
      <c r="O17" s="112"/>
      <c r="P17" s="130"/>
    </row>
    <row r="18" ht="18" customHeight="1">
      <c r="A18" t="s" s="67">
        <f>"F "&amp;B18</f>
        <v>7961</v>
      </c>
      <c r="B18" s="96">
        <v>15</v>
      </c>
      <c r="C18" s="96">
        <v>1815</v>
      </c>
      <c r="D18" s="127">
        <v>12944</v>
      </c>
      <c r="E18" s="113">
        <v>12527</v>
      </c>
      <c r="F18" s="113"/>
      <c r="G18" s="113"/>
      <c r="H18" t="s" s="30">
        <v>7953</v>
      </c>
      <c r="I18" s="114"/>
      <c r="J18" s="114"/>
      <c r="K18" s="114"/>
      <c r="L18" s="114"/>
      <c r="M18" s="114"/>
      <c r="N18" s="114"/>
      <c r="O18" s="114"/>
      <c r="P18" s="128"/>
    </row>
    <row r="19" ht="18" customHeight="1">
      <c r="A19" t="s" s="67">
        <f>"F "&amp;B19</f>
        <v>7962</v>
      </c>
      <c r="B19" s="100">
        <v>16</v>
      </c>
      <c r="C19" s="100">
        <v>1816</v>
      </c>
      <c r="D19" s="129">
        <v>10672</v>
      </c>
      <c r="E19" s="111">
        <v>9276</v>
      </c>
      <c r="F19" s="111"/>
      <c r="G19" s="111"/>
      <c r="H19" t="s" s="34">
        <v>7953</v>
      </c>
      <c r="I19" s="112"/>
      <c r="J19" s="112"/>
      <c r="K19" s="112"/>
      <c r="L19" s="112"/>
      <c r="M19" s="112"/>
      <c r="N19" s="112"/>
      <c r="O19" s="112"/>
      <c r="P19" s="130"/>
    </row>
    <row r="20" ht="18" customHeight="1">
      <c r="A20" t="s" s="67">
        <f>"F "&amp;B20</f>
        <v>7963</v>
      </c>
      <c r="B20" s="96">
        <v>17</v>
      </c>
      <c r="C20" s="96">
        <v>1817</v>
      </c>
      <c r="D20" s="127">
        <v>8168</v>
      </c>
      <c r="E20" s="113">
        <v>8838</v>
      </c>
      <c r="F20" s="113"/>
      <c r="G20" s="113"/>
      <c r="H20" t="s" s="30">
        <v>7953</v>
      </c>
      <c r="I20" s="114"/>
      <c r="J20" s="114"/>
      <c r="K20" s="114"/>
      <c r="L20" s="114"/>
      <c r="M20" s="114"/>
      <c r="N20" s="114"/>
      <c r="O20" s="114"/>
      <c r="P20" s="128"/>
    </row>
    <row r="21" ht="18" customHeight="1">
      <c r="A21" t="s" s="67">
        <f>"F "&amp;B21</f>
        <v>7964</v>
      </c>
      <c r="B21" s="100">
        <v>18</v>
      </c>
      <c r="C21" s="100">
        <v>1818</v>
      </c>
      <c r="D21" s="129">
        <v>16501</v>
      </c>
      <c r="E21" s="111">
        <v>18193</v>
      </c>
      <c r="F21" s="111"/>
      <c r="G21" s="111"/>
      <c r="H21" t="s" s="34">
        <v>7953</v>
      </c>
      <c r="I21" s="112"/>
      <c r="J21" s="112"/>
      <c r="K21" s="112"/>
      <c r="L21" s="112"/>
      <c r="M21" s="112"/>
      <c r="N21" s="112"/>
      <c r="O21" s="112"/>
      <c r="P21" s="130"/>
    </row>
    <row r="22" ht="18" customHeight="1">
      <c r="A22" t="s" s="67">
        <f>"F "&amp;B22</f>
        <v>7965</v>
      </c>
      <c r="B22" s="96">
        <v>19</v>
      </c>
      <c r="C22" s="96">
        <v>1819</v>
      </c>
      <c r="D22" s="127">
        <v>15967</v>
      </c>
      <c r="E22" s="113">
        <v>16896</v>
      </c>
      <c r="F22" s="113"/>
      <c r="G22" s="113"/>
      <c r="H22" t="s" s="30">
        <v>7953</v>
      </c>
      <c r="I22" s="114"/>
      <c r="J22" s="114"/>
      <c r="K22" s="114"/>
      <c r="L22" s="114"/>
      <c r="M22" s="114"/>
      <c r="N22" s="114"/>
      <c r="O22" s="114"/>
      <c r="P22" s="128"/>
    </row>
    <row r="23" ht="18" customHeight="1">
      <c r="A23" t="s" s="65">
        <f>"F "&amp;B23</f>
        <v>7966</v>
      </c>
      <c r="B23" s="104">
        <v>20</v>
      </c>
      <c r="C23" s="104">
        <v>1820</v>
      </c>
      <c r="D23" s="129">
        <v>17249</v>
      </c>
      <c r="E23" s="111">
        <v>17266</v>
      </c>
      <c r="F23" s="111"/>
      <c r="G23" s="111"/>
      <c r="H23" t="s" s="34">
        <v>7953</v>
      </c>
      <c r="I23" s="112"/>
      <c r="J23" s="112"/>
      <c r="K23" s="112"/>
      <c r="L23" s="112"/>
      <c r="M23" s="112"/>
      <c r="N23" s="112"/>
      <c r="O23" s="112"/>
      <c r="P23" s="130"/>
    </row>
    <row r="24" ht="18" customHeight="1">
      <c r="A24" t="s" s="20">
        <f>"F "&amp;B24</f>
        <v>7967</v>
      </c>
      <c r="B24" s="106">
        <v>21</v>
      </c>
      <c r="C24" s="106">
        <v>1821</v>
      </c>
      <c r="D24" s="127">
        <v>12306</v>
      </c>
      <c r="E24" s="113">
        <v>12027</v>
      </c>
      <c r="F24" s="113"/>
      <c r="G24" s="113"/>
      <c r="H24" t="s" s="30">
        <v>7953</v>
      </c>
      <c r="I24" s="114"/>
      <c r="J24" s="114"/>
      <c r="K24" s="114"/>
      <c r="L24" s="114"/>
      <c r="M24" s="114"/>
      <c r="N24" s="114"/>
      <c r="O24" s="114"/>
      <c r="P24" s="128"/>
    </row>
    <row r="25" ht="18" customHeight="1">
      <c r="A25" t="s" s="20">
        <f>"F "&amp;B25</f>
        <v>7968</v>
      </c>
      <c r="B25" s="108">
        <v>22</v>
      </c>
      <c r="C25" s="108">
        <v>1822</v>
      </c>
      <c r="D25" s="129">
        <v>14831</v>
      </c>
      <c r="E25" s="111">
        <v>14296</v>
      </c>
      <c r="F25" s="111"/>
      <c r="G25" s="111"/>
      <c r="H25" t="s" s="34">
        <v>7953</v>
      </c>
      <c r="I25" s="112"/>
      <c r="J25" s="112"/>
      <c r="K25" s="112"/>
      <c r="L25" s="112"/>
      <c r="M25" s="112"/>
      <c r="N25" s="112"/>
      <c r="O25" s="112"/>
      <c r="P25" s="130"/>
    </row>
    <row r="26" ht="18" customHeight="1">
      <c r="A26" t="s" s="20">
        <f>"F "&amp;B26</f>
        <v>7969</v>
      </c>
      <c r="B26" s="106">
        <v>23</v>
      </c>
      <c r="C26" s="106">
        <v>1823</v>
      </c>
      <c r="D26" s="127">
        <v>19294</v>
      </c>
      <c r="E26" s="113">
        <v>21012</v>
      </c>
      <c r="F26" s="113"/>
      <c r="G26" s="113"/>
      <c r="H26" t="s" s="30">
        <v>7953</v>
      </c>
      <c r="I26" s="114"/>
      <c r="J26" s="114"/>
      <c r="K26" s="114"/>
      <c r="L26" s="114"/>
      <c r="M26" s="114"/>
      <c r="N26" s="114"/>
      <c r="O26" s="114"/>
      <c r="P26" s="128"/>
    </row>
    <row r="27" ht="18" customHeight="1">
      <c r="A27" t="s" s="20">
        <f>"F "&amp;B27</f>
        <v>7970</v>
      </c>
      <c r="B27" s="108">
        <v>24</v>
      </c>
      <c r="C27" s="108">
        <v>1824</v>
      </c>
      <c r="D27" s="129">
        <v>14125</v>
      </c>
      <c r="E27" s="111">
        <v>14163</v>
      </c>
      <c r="F27" s="111"/>
      <c r="G27" s="111"/>
      <c r="H27" t="s" s="34">
        <v>7953</v>
      </c>
      <c r="I27" s="112"/>
      <c r="J27" s="112"/>
      <c r="K27" s="112"/>
      <c r="L27" s="112"/>
      <c r="M27" s="112"/>
      <c r="N27" s="112"/>
      <c r="O27" s="112"/>
      <c r="P27" s="130"/>
    </row>
    <row r="28" ht="18" customHeight="1">
      <c r="A28" t="s" s="20">
        <f>"F "&amp;B28</f>
        <v>7971</v>
      </c>
      <c r="B28" s="106">
        <v>25</v>
      </c>
      <c r="C28" s="106">
        <v>1825</v>
      </c>
      <c r="D28" s="127">
        <v>17594</v>
      </c>
      <c r="E28" s="113">
        <v>17634</v>
      </c>
      <c r="F28" s="113"/>
      <c r="G28" s="113"/>
      <c r="H28" t="s" s="30">
        <v>7953</v>
      </c>
      <c r="I28" s="114"/>
      <c r="J28" s="114"/>
      <c r="K28" s="114"/>
      <c r="L28" s="114"/>
      <c r="M28" s="114"/>
      <c r="N28" s="114"/>
      <c r="O28" s="114"/>
      <c r="P28" s="128"/>
    </row>
    <row r="29" ht="18" customHeight="1">
      <c r="A29" t="s" s="20">
        <f>"F "&amp;B29</f>
        <v>7972</v>
      </c>
      <c r="B29" s="108">
        <v>26</v>
      </c>
      <c r="C29" s="108">
        <v>1826</v>
      </c>
      <c r="D29" s="129">
        <v>13256</v>
      </c>
      <c r="E29" s="111">
        <v>13755</v>
      </c>
      <c r="F29" s="111"/>
      <c r="G29" s="111"/>
      <c r="H29" t="s" s="34">
        <v>7953</v>
      </c>
      <c r="I29" s="112"/>
      <c r="J29" s="112"/>
      <c r="K29" s="112"/>
      <c r="L29" s="112"/>
      <c r="M29" s="112"/>
      <c r="N29" s="112"/>
      <c r="O29" s="112"/>
      <c r="P29" s="130"/>
    </row>
    <row r="30" ht="18" customHeight="1">
      <c r="A30" t="s" s="20">
        <f>"F "&amp;B30</f>
        <v>7973</v>
      </c>
      <c r="B30" s="106">
        <v>27</v>
      </c>
      <c r="C30" s="106">
        <v>1827</v>
      </c>
      <c r="D30" s="127">
        <v>17416</v>
      </c>
      <c r="E30" s="113">
        <v>17562</v>
      </c>
      <c r="F30" s="113"/>
      <c r="G30" s="113"/>
      <c r="H30" t="s" s="30">
        <v>7953</v>
      </c>
      <c r="I30" s="114"/>
      <c r="J30" s="114"/>
      <c r="K30" s="114"/>
      <c r="L30" s="114"/>
      <c r="M30" s="114"/>
      <c r="N30" s="114"/>
      <c r="O30" s="114"/>
      <c r="P30" s="128"/>
    </row>
    <row r="31" ht="18" customHeight="1">
      <c r="A31" t="s" s="20">
        <f>"F "&amp;B31</f>
        <v>7974</v>
      </c>
      <c r="B31" s="108">
        <v>28</v>
      </c>
      <c r="C31" s="108">
        <v>1828</v>
      </c>
      <c r="D31" s="129">
        <v>12460</v>
      </c>
      <c r="E31" s="111">
        <v>10760</v>
      </c>
      <c r="F31" s="111"/>
      <c r="G31" s="111"/>
      <c r="H31" t="s" s="34">
        <v>7953</v>
      </c>
      <c r="I31" s="112"/>
      <c r="J31" s="112"/>
      <c r="K31" s="112"/>
      <c r="L31" s="112"/>
      <c r="M31" s="112"/>
      <c r="N31" s="112"/>
      <c r="O31" s="112"/>
      <c r="P31" s="130"/>
    </row>
    <row r="32" ht="18" customHeight="1">
      <c r="A32" t="s" s="20">
        <f>"F "&amp;B32</f>
        <v>7975</v>
      </c>
      <c r="B32" s="106">
        <v>29</v>
      </c>
      <c r="C32" s="106">
        <v>1829</v>
      </c>
      <c r="D32" s="127">
        <v>11057</v>
      </c>
      <c r="E32" s="113">
        <v>11150</v>
      </c>
      <c r="F32" s="113"/>
      <c r="G32" s="113"/>
      <c r="H32" t="s" s="30">
        <v>7953</v>
      </c>
      <c r="I32" s="114"/>
      <c r="J32" s="114"/>
      <c r="K32" s="114"/>
      <c r="L32" s="114"/>
      <c r="M32" s="114"/>
      <c r="N32" s="114"/>
      <c r="O32" s="114"/>
      <c r="P32" s="128"/>
    </row>
    <row r="33" ht="18" customHeight="1">
      <c r="A33" t="s" s="20">
        <f>"F "&amp;B33</f>
        <v>7976</v>
      </c>
      <c r="B33" s="108">
        <v>30</v>
      </c>
      <c r="C33" s="108">
        <v>1830</v>
      </c>
      <c r="D33" s="129">
        <v>24885</v>
      </c>
      <c r="E33" s="111">
        <v>15807</v>
      </c>
      <c r="F33" s="111"/>
      <c r="G33" s="111"/>
      <c r="H33" t="s" s="34">
        <v>7953</v>
      </c>
      <c r="I33" s="112"/>
      <c r="J33" s="112">
        <v>74657.5</v>
      </c>
      <c r="K33" s="112">
        <v>66391.25</v>
      </c>
      <c r="L33" s="112"/>
      <c r="M33" s="112"/>
      <c r="N33" t="s" s="34">
        <v>7977</v>
      </c>
      <c r="O33" s="112"/>
      <c r="P33" s="130"/>
    </row>
    <row r="34" ht="18" customHeight="1">
      <c r="A34" t="s" s="20">
        <f>"F "&amp;B34</f>
        <v>7978</v>
      </c>
      <c r="B34" s="106">
        <v>31</v>
      </c>
      <c r="C34" s="106">
        <v>1831</v>
      </c>
      <c r="D34" s="127">
        <v>13943</v>
      </c>
      <c r="E34" s="113">
        <v>13721</v>
      </c>
      <c r="F34" s="113"/>
      <c r="G34" s="113"/>
      <c r="H34" t="s" s="30">
        <v>7953</v>
      </c>
      <c r="I34" s="114"/>
      <c r="J34" s="114">
        <v>58562.5</v>
      </c>
      <c r="K34" s="114">
        <v>57628.75</v>
      </c>
      <c r="L34" s="114"/>
      <c r="M34" s="114"/>
      <c r="N34" t="s" s="30">
        <v>7977</v>
      </c>
      <c r="O34" s="114"/>
      <c r="P34" s="128"/>
    </row>
    <row r="35" ht="18" customHeight="1">
      <c r="A35" t="s" s="20">
        <f>"F "&amp;B35</f>
        <v>7979</v>
      </c>
      <c r="B35" s="108">
        <v>32</v>
      </c>
      <c r="C35" s="108">
        <v>1832</v>
      </c>
      <c r="D35" s="129">
        <v>16824</v>
      </c>
      <c r="E35" s="111">
        <v>16997</v>
      </c>
      <c r="F35" s="111"/>
      <c r="G35" s="111"/>
      <c r="H35" t="s" s="34">
        <v>7953</v>
      </c>
      <c r="I35" s="112"/>
      <c r="J35" s="112">
        <v>70251.25</v>
      </c>
      <c r="K35" s="112">
        <v>84990</v>
      </c>
      <c r="L35" s="112"/>
      <c r="M35" s="112"/>
      <c r="N35" t="s" s="34">
        <v>7977</v>
      </c>
      <c r="O35" s="112"/>
      <c r="P35" s="130"/>
    </row>
    <row r="36" ht="18" customHeight="1">
      <c r="A36" t="s" s="20">
        <f>"F "&amp;B36</f>
        <v>7980</v>
      </c>
      <c r="B36" s="106">
        <v>33</v>
      </c>
      <c r="C36" s="106">
        <v>1833</v>
      </c>
      <c r="D36" s="127">
        <v>15157</v>
      </c>
      <c r="E36" s="113">
        <v>16802</v>
      </c>
      <c r="F36" s="113"/>
      <c r="G36" s="113"/>
      <c r="H36" t="s" s="30">
        <v>7953</v>
      </c>
      <c r="I36" s="114"/>
      <c r="J36" s="114">
        <v>63660</v>
      </c>
      <c r="K36" s="114">
        <v>70568.75</v>
      </c>
      <c r="L36" s="114"/>
      <c r="M36" s="114"/>
      <c r="N36" t="s" s="30">
        <v>7977</v>
      </c>
      <c r="O36" s="114"/>
      <c r="P36" s="128"/>
    </row>
    <row r="37" ht="18" customHeight="1">
      <c r="A37" t="s" s="20">
        <f>"F "&amp;B37</f>
        <v>7981</v>
      </c>
      <c r="B37" s="108">
        <v>34</v>
      </c>
      <c r="C37" s="108">
        <v>1834</v>
      </c>
      <c r="D37" s="129">
        <v>17507</v>
      </c>
      <c r="E37" s="111">
        <v>16954</v>
      </c>
      <c r="F37" s="111"/>
      <c r="G37" s="111"/>
      <c r="H37" t="s" s="34">
        <v>7771</v>
      </c>
      <c r="I37" s="112"/>
      <c r="J37" s="112">
        <v>73530</v>
      </c>
      <c r="K37" s="112">
        <v>71207.5</v>
      </c>
      <c r="L37" s="112"/>
      <c r="M37" s="112"/>
      <c r="N37" t="s" s="34">
        <v>7977</v>
      </c>
      <c r="O37" s="112"/>
      <c r="P37" s="130"/>
    </row>
    <row r="38" ht="18" customHeight="1">
      <c r="A38" t="s" s="20">
        <f>"F "&amp;B38</f>
        <v>7982</v>
      </c>
      <c r="B38" s="106">
        <v>35</v>
      </c>
      <c r="C38" s="106">
        <v>1835</v>
      </c>
      <c r="D38" s="127">
        <v>20071.5</v>
      </c>
      <c r="E38" s="113">
        <v>16566</v>
      </c>
      <c r="F38" s="113"/>
      <c r="G38" s="113"/>
      <c r="H38" t="s" s="30">
        <v>7771</v>
      </c>
      <c r="I38" s="114"/>
      <c r="J38" s="114">
        <v>84300</v>
      </c>
      <c r="K38" s="114">
        <v>69577.5</v>
      </c>
      <c r="L38" s="114"/>
      <c r="M38" s="114"/>
      <c r="N38" t="s" s="30">
        <v>7977</v>
      </c>
      <c r="O38" s="114"/>
      <c r="P38" s="128"/>
    </row>
    <row r="39" ht="18" customHeight="1">
      <c r="A39" t="s" s="20">
        <f>"F "&amp;B39</f>
        <v>7983</v>
      </c>
      <c r="B39" s="108">
        <v>36</v>
      </c>
      <c r="C39" s="108">
        <v>1836</v>
      </c>
      <c r="D39" s="129">
        <v>21187.75</v>
      </c>
      <c r="E39" s="111">
        <v>15204.5</v>
      </c>
      <c r="F39" s="111"/>
      <c r="G39" s="111"/>
      <c r="H39" t="s" s="34">
        <v>7771</v>
      </c>
      <c r="I39" s="112"/>
      <c r="J39" s="112">
        <v>88998.75</v>
      </c>
      <c r="K39" s="112">
        <v>63860</v>
      </c>
      <c r="L39" s="112"/>
      <c r="M39" s="112"/>
      <c r="N39" t="s" s="34">
        <v>7977</v>
      </c>
      <c r="O39" s="112"/>
      <c r="P39" s="130"/>
    </row>
    <row r="40" ht="18" customHeight="1">
      <c r="A40" t="s" s="20">
        <f>"F "&amp;B40</f>
        <v>7984</v>
      </c>
      <c r="B40" s="106">
        <v>37</v>
      </c>
      <c r="C40" s="106">
        <v>1837</v>
      </c>
      <c r="D40" s="127">
        <v>16602</v>
      </c>
      <c r="E40" s="113">
        <v>16393</v>
      </c>
      <c r="F40" s="113"/>
      <c r="G40" s="113"/>
      <c r="H40" t="s" s="30">
        <v>7771</v>
      </c>
      <c r="I40" s="114"/>
      <c r="J40" s="114">
        <v>69727.5</v>
      </c>
      <c r="K40" s="114">
        <v>68851.25</v>
      </c>
      <c r="L40" s="114"/>
      <c r="M40" s="114"/>
      <c r="N40" t="s" s="30">
        <v>7977</v>
      </c>
      <c r="O40" s="114"/>
      <c r="P40" s="128"/>
    </row>
    <row r="41" ht="18" customHeight="1">
      <c r="A41" t="s" s="20">
        <f>"F "&amp;B41</f>
        <v>7985</v>
      </c>
      <c r="B41" s="108">
        <v>38</v>
      </c>
      <c r="C41" s="108">
        <v>1838</v>
      </c>
      <c r="D41" s="129">
        <v>15739.5</v>
      </c>
      <c r="E41" s="111">
        <v>16592.75</v>
      </c>
      <c r="F41" s="111"/>
      <c r="G41" s="111"/>
      <c r="H41" t="s" s="34">
        <v>7771</v>
      </c>
      <c r="I41" s="112"/>
      <c r="J41" s="112">
        <v>78697.5</v>
      </c>
      <c r="K41" s="112">
        <v>82962.5</v>
      </c>
      <c r="L41" s="112"/>
      <c r="M41" s="112"/>
      <c r="N41" t="s" s="34">
        <v>7977</v>
      </c>
      <c r="O41" s="112"/>
      <c r="P41" s="130"/>
    </row>
    <row r="42" ht="18" customHeight="1">
      <c r="A42" t="s" s="20">
        <f>"F "&amp;B42</f>
        <v>7986</v>
      </c>
      <c r="B42" s="106">
        <v>39</v>
      </c>
      <c r="C42" s="106">
        <v>1839</v>
      </c>
      <c r="D42" s="127">
        <v>13752.75</v>
      </c>
      <c r="E42" s="113">
        <v>15970.75</v>
      </c>
      <c r="F42" s="113"/>
      <c r="G42" s="113"/>
      <c r="H42" t="s" s="30">
        <v>7771</v>
      </c>
      <c r="I42" s="114"/>
      <c r="J42" s="114">
        <v>68763.75</v>
      </c>
      <c r="K42" s="114">
        <v>79853.75</v>
      </c>
      <c r="L42" s="114"/>
      <c r="M42" s="114"/>
      <c r="N42" t="s" s="30">
        <v>7977</v>
      </c>
      <c r="O42" s="114"/>
      <c r="P42" s="128"/>
    </row>
    <row r="43" ht="18" customHeight="1">
      <c r="A43" t="s" s="20">
        <f>"F "&amp;B43</f>
        <v>7987</v>
      </c>
      <c r="B43" s="108">
        <v>40</v>
      </c>
      <c r="C43" s="108">
        <v>1840</v>
      </c>
      <c r="D43" s="129">
        <v>12246.25</v>
      </c>
      <c r="E43" s="111">
        <v>12537.5</v>
      </c>
      <c r="F43" s="111"/>
      <c r="G43" s="111"/>
      <c r="H43" t="s" s="34">
        <v>7771</v>
      </c>
      <c r="I43" s="112"/>
      <c r="J43" s="112">
        <v>61231.25</v>
      </c>
      <c r="K43" s="112">
        <v>62687.5</v>
      </c>
      <c r="L43" s="112"/>
      <c r="M43" s="112"/>
      <c r="N43" t="s" s="34">
        <v>7977</v>
      </c>
      <c r="O43" s="112"/>
      <c r="P43" s="130"/>
    </row>
    <row r="44" ht="18" customHeight="1">
      <c r="A44" t="s" s="20">
        <f>"F "&amp;B44</f>
        <v>7988</v>
      </c>
      <c r="B44" s="106">
        <v>41</v>
      </c>
      <c r="C44" s="106">
        <v>1841</v>
      </c>
      <c r="D44" s="127">
        <v>13880</v>
      </c>
      <c r="E44" s="113">
        <v>12695.75</v>
      </c>
      <c r="F44" s="113"/>
      <c r="G44" s="113"/>
      <c r="H44" t="s" s="30">
        <v>7771</v>
      </c>
      <c r="I44" s="114"/>
      <c r="J44" s="114">
        <v>69400</v>
      </c>
      <c r="K44" s="114">
        <v>63480</v>
      </c>
      <c r="L44" s="114"/>
      <c r="M44" s="114"/>
      <c r="N44" t="s" s="30">
        <v>7977</v>
      </c>
      <c r="O44" s="114"/>
      <c r="P44" s="128"/>
    </row>
    <row r="45" ht="18" customHeight="1">
      <c r="A45" t="s" s="20">
        <f>"F "&amp;B45</f>
        <v>7989</v>
      </c>
      <c r="B45" s="108">
        <v>42</v>
      </c>
      <c r="C45" s="108">
        <v>1842</v>
      </c>
      <c r="D45" s="129">
        <v>12515.5</v>
      </c>
      <c r="E45" s="111">
        <v>13459.5</v>
      </c>
      <c r="F45" s="111"/>
      <c r="G45" s="111"/>
      <c r="H45" t="s" s="34">
        <v>7771</v>
      </c>
      <c r="I45" s="112"/>
      <c r="J45" s="112">
        <v>62577.5</v>
      </c>
      <c r="K45" s="112">
        <v>67297.5</v>
      </c>
      <c r="L45" s="112"/>
      <c r="M45" s="112"/>
      <c r="N45" t="s" s="34">
        <v>7977</v>
      </c>
      <c r="O45" s="112"/>
      <c r="P45" s="130"/>
    </row>
    <row r="46" ht="18" customHeight="1">
      <c r="A46" t="s" s="20">
        <f>"F "&amp;B46</f>
        <v>7990</v>
      </c>
      <c r="B46" s="106">
        <v>43</v>
      </c>
      <c r="C46" s="106">
        <v>1843</v>
      </c>
      <c r="D46" s="127">
        <v>17229</v>
      </c>
      <c r="E46" s="113">
        <v>14921</v>
      </c>
      <c r="F46" s="113"/>
      <c r="G46" s="113"/>
      <c r="H46" t="s" s="30">
        <v>7771</v>
      </c>
      <c r="I46" s="114"/>
      <c r="J46" s="114">
        <v>86145</v>
      </c>
      <c r="K46" s="114">
        <v>74605</v>
      </c>
      <c r="L46" s="114"/>
      <c r="M46" s="114"/>
      <c r="N46" t="s" s="30">
        <v>7977</v>
      </c>
      <c r="O46" s="114"/>
      <c r="P46" s="128"/>
    </row>
    <row r="47" ht="28" customHeight="1">
      <c r="A47" t="s" s="20">
        <f>"F "&amp;B47</f>
        <v>7991</v>
      </c>
      <c r="B47" s="108">
        <v>44</v>
      </c>
      <c r="C47" s="108">
        <v>1844</v>
      </c>
      <c r="D47" s="129">
        <v>17370</v>
      </c>
      <c r="E47" s="111">
        <v>14162.5</v>
      </c>
      <c r="F47" s="111"/>
      <c r="G47" s="111"/>
      <c r="H47" t="s" s="34">
        <v>7992</v>
      </c>
      <c r="I47" s="131"/>
      <c r="J47" s="112">
        <v>86850</v>
      </c>
      <c r="K47" s="112">
        <v>70812.5</v>
      </c>
      <c r="L47" s="112"/>
      <c r="M47" s="112"/>
      <c r="N47" t="s" s="34">
        <v>7977</v>
      </c>
      <c r="O47" s="131"/>
      <c r="P47" s="132"/>
    </row>
    <row r="48" ht="28" customHeight="1">
      <c r="A48" t="s" s="20">
        <f>"F "&amp;B48</f>
        <v>7993</v>
      </c>
      <c r="B48" s="106">
        <v>45</v>
      </c>
      <c r="C48" s="106">
        <v>1845</v>
      </c>
      <c r="D48" s="127">
        <v>22373</v>
      </c>
      <c r="E48" s="113">
        <v>18302</v>
      </c>
      <c r="F48" s="113"/>
      <c r="G48" s="113"/>
      <c r="H48" t="s" s="30">
        <v>7992</v>
      </c>
      <c r="I48" s="114"/>
      <c r="J48" s="114">
        <v>111862.5</v>
      </c>
      <c r="K48" s="114">
        <v>91510</v>
      </c>
      <c r="L48" s="114"/>
      <c r="M48" s="114"/>
      <c r="N48" t="s" s="30">
        <v>7977</v>
      </c>
      <c r="O48" s="114"/>
      <c r="P48" s="128"/>
    </row>
    <row r="49" ht="18" customHeight="1">
      <c r="A49" t="s" s="20">
        <f>"F "&amp;B49</f>
        <v>7994</v>
      </c>
      <c r="B49" s="108">
        <v>46</v>
      </c>
      <c r="C49" s="108">
        <v>1846</v>
      </c>
      <c r="D49" s="129">
        <v>21667.25</v>
      </c>
      <c r="E49" s="111">
        <v>19200.5</v>
      </c>
      <c r="F49" s="111"/>
      <c r="G49" s="111"/>
      <c r="H49" t="s" s="34">
        <v>7771</v>
      </c>
      <c r="I49" s="112"/>
      <c r="J49" s="112">
        <v>108336.25</v>
      </c>
      <c r="K49" s="112">
        <v>96002.5</v>
      </c>
      <c r="L49" s="112"/>
      <c r="M49" s="112"/>
      <c r="N49" t="s" s="34">
        <v>7977</v>
      </c>
      <c r="O49" s="112"/>
      <c r="P49" s="130"/>
    </row>
    <row r="50" ht="38" customHeight="1">
      <c r="A50" t="s" s="20">
        <f>"F "&amp;B50</f>
        <v>7995</v>
      </c>
      <c r="B50" s="106">
        <v>47</v>
      </c>
      <c r="C50" s="106">
        <v>1847</v>
      </c>
      <c r="D50" s="127">
        <v>16679</v>
      </c>
      <c r="E50" s="113">
        <v>21809</v>
      </c>
      <c r="F50" s="113"/>
      <c r="G50" s="113"/>
      <c r="H50" t="s" s="30">
        <v>7777</v>
      </c>
      <c r="I50" t="s" s="30">
        <v>7996</v>
      </c>
      <c r="J50" s="114">
        <v>83395</v>
      </c>
      <c r="K50" s="114">
        <v>109045</v>
      </c>
      <c r="L50" s="114"/>
      <c r="M50" s="114"/>
      <c r="N50" t="s" s="30">
        <v>7977</v>
      </c>
      <c r="O50" s="114"/>
      <c r="P50" s="128"/>
    </row>
    <row r="51" ht="18" customHeight="1">
      <c r="A51" t="s" s="20">
        <f>"F "&amp;B51</f>
        <v>7997</v>
      </c>
      <c r="B51" s="108">
        <v>48</v>
      </c>
      <c r="C51" s="108">
        <v>1848</v>
      </c>
      <c r="D51" s="129">
        <v>12393.75</v>
      </c>
      <c r="E51" s="111">
        <v>17016.75</v>
      </c>
      <c r="F51" s="111"/>
      <c r="G51" s="111"/>
      <c r="H51" t="s" s="34">
        <v>7777</v>
      </c>
      <c r="I51" s="112"/>
      <c r="J51" s="112"/>
      <c r="K51" s="112"/>
      <c r="L51" s="112"/>
      <c r="M51" s="112"/>
      <c r="N51" s="112"/>
      <c r="O51" s="112"/>
      <c r="P51" s="130"/>
    </row>
    <row r="52" ht="18" customHeight="1">
      <c r="A52" t="s" s="20">
        <f>"F "&amp;B52</f>
        <v>7998</v>
      </c>
      <c r="B52" s="106">
        <v>49</v>
      </c>
      <c r="C52" s="106">
        <v>1849</v>
      </c>
      <c r="D52" s="127"/>
      <c r="E52" s="113"/>
      <c r="F52" s="113"/>
      <c r="G52" s="113"/>
      <c r="H52" s="32"/>
      <c r="I52" s="114"/>
      <c r="J52" s="114"/>
      <c r="K52" s="114"/>
      <c r="L52" s="114"/>
      <c r="M52" s="114"/>
      <c r="N52" s="114"/>
      <c r="O52" s="114"/>
      <c r="P52" s="128"/>
    </row>
    <row r="53" ht="18" customHeight="1">
      <c r="A53" t="s" s="20">
        <f>"F "&amp;B53</f>
        <v>7999</v>
      </c>
      <c r="B53" s="108">
        <v>50</v>
      </c>
      <c r="C53" s="108">
        <v>1850</v>
      </c>
      <c r="D53" s="129">
        <v>13463</v>
      </c>
      <c r="E53" s="111">
        <v>13844</v>
      </c>
      <c r="F53" s="111"/>
      <c r="G53" s="111"/>
      <c r="H53" t="s" s="34">
        <v>8000</v>
      </c>
      <c r="I53" s="112"/>
      <c r="J53" s="112"/>
      <c r="K53" s="112"/>
      <c r="L53" s="112"/>
      <c r="M53" s="112"/>
      <c r="N53" s="112"/>
      <c r="O53" s="112"/>
      <c r="P53" s="130"/>
    </row>
    <row r="54" ht="28" customHeight="1">
      <c r="A54" t="s" s="20">
        <f>"F "&amp;B54</f>
        <v>8001</v>
      </c>
      <c r="B54" s="106">
        <v>51</v>
      </c>
      <c r="C54" s="106">
        <v>1851</v>
      </c>
      <c r="D54" s="127">
        <v>17964</v>
      </c>
      <c r="E54" s="113">
        <v>13622</v>
      </c>
      <c r="F54" s="113"/>
      <c r="G54" s="113">
        <v>2000</v>
      </c>
      <c r="H54" t="s" s="30">
        <v>8002</v>
      </c>
      <c r="I54" t="s" s="30">
        <v>8003</v>
      </c>
      <c r="J54" s="114"/>
      <c r="K54" s="114"/>
      <c r="L54" s="114"/>
      <c r="M54" s="114"/>
      <c r="N54" s="114"/>
      <c r="O54" s="114"/>
      <c r="P54" s="128"/>
    </row>
    <row r="55" ht="18" customHeight="1">
      <c r="A55" t="s" s="20">
        <f>"F "&amp;B55</f>
        <v>8004</v>
      </c>
      <c r="B55" s="108">
        <v>52</v>
      </c>
      <c r="C55" s="108">
        <v>1852</v>
      </c>
      <c r="D55" s="129">
        <v>13481</v>
      </c>
      <c r="E55" s="111">
        <v>18543</v>
      </c>
      <c r="F55" s="111"/>
      <c r="G55" s="111"/>
      <c r="H55" t="s" s="34">
        <v>8000</v>
      </c>
      <c r="I55" s="112"/>
      <c r="J55" s="112"/>
      <c r="K55" s="112"/>
      <c r="L55" s="112"/>
      <c r="M55" s="112"/>
      <c r="N55" s="112"/>
      <c r="O55" s="112"/>
      <c r="P55" s="130"/>
    </row>
    <row r="56" ht="18" customHeight="1">
      <c r="A56" t="s" s="20">
        <f>"F "&amp;B56</f>
        <v>8005</v>
      </c>
      <c r="B56" s="106">
        <v>53</v>
      </c>
      <c r="C56" s="106">
        <v>1853</v>
      </c>
      <c r="D56" s="127">
        <v>17706</v>
      </c>
      <c r="E56" s="113">
        <v>17384</v>
      </c>
      <c r="F56" s="113"/>
      <c r="G56" s="113"/>
      <c r="H56" t="s" s="30">
        <v>8000</v>
      </c>
      <c r="I56" s="114"/>
      <c r="J56" s="114"/>
      <c r="K56" s="114"/>
      <c r="L56" s="114"/>
      <c r="M56" s="114"/>
      <c r="N56" s="114"/>
      <c r="O56" s="114"/>
      <c r="P56" s="128"/>
    </row>
    <row r="57" ht="18" customHeight="1">
      <c r="A57" t="s" s="20">
        <f>"F "&amp;B57</f>
        <v>8006</v>
      </c>
      <c r="B57" s="108">
        <v>54</v>
      </c>
      <c r="C57" s="108">
        <v>1854</v>
      </c>
      <c r="D57" s="129">
        <v>26327</v>
      </c>
      <c r="E57" s="111">
        <v>19376</v>
      </c>
      <c r="F57" s="111"/>
      <c r="G57" s="111"/>
      <c r="H57" t="s" s="34">
        <v>8000</v>
      </c>
      <c r="I57" s="131"/>
      <c r="J57" s="112"/>
      <c r="K57" s="112"/>
      <c r="L57" s="112"/>
      <c r="M57" s="112"/>
      <c r="N57" s="131"/>
      <c r="O57" s="131"/>
      <c r="P57" s="132"/>
    </row>
    <row r="58" ht="18" customHeight="1">
      <c r="A58" t="s" s="20">
        <f>"F "&amp;B58</f>
        <v>8007</v>
      </c>
      <c r="B58" s="106">
        <v>55</v>
      </c>
      <c r="C58" s="106">
        <v>1855</v>
      </c>
      <c r="D58" s="127">
        <v>22585</v>
      </c>
      <c r="E58" s="113">
        <v>21511</v>
      </c>
      <c r="F58" s="113"/>
      <c r="G58" s="113"/>
      <c r="H58" t="s" s="30">
        <v>8008</v>
      </c>
      <c r="I58" s="32"/>
      <c r="J58" s="114"/>
      <c r="K58" s="114"/>
      <c r="L58" s="114"/>
      <c r="M58" s="114"/>
      <c r="N58" s="114"/>
      <c r="O58" s="114"/>
      <c r="P58" s="128"/>
    </row>
    <row r="59" ht="18" customHeight="1">
      <c r="A59" t="s" s="20">
        <f>"F "&amp;B59</f>
        <v>8009</v>
      </c>
      <c r="B59" s="108">
        <v>56</v>
      </c>
      <c r="C59" s="108">
        <v>1856</v>
      </c>
      <c r="D59" s="129">
        <v>22623</v>
      </c>
      <c r="E59" s="111">
        <v>26236</v>
      </c>
      <c r="F59" s="111"/>
      <c r="G59" s="111"/>
      <c r="H59" t="s" s="34">
        <v>8010</v>
      </c>
      <c r="I59" s="112"/>
      <c r="J59" s="112"/>
      <c r="K59" s="112"/>
      <c r="L59" s="112"/>
      <c r="M59" s="112"/>
      <c r="N59" s="112"/>
      <c r="O59" s="112"/>
      <c r="P59" s="130"/>
    </row>
    <row r="60" ht="18" customHeight="1">
      <c r="A60" t="s" s="20">
        <f>"F "&amp;B60</f>
        <v>8011</v>
      </c>
      <c r="B60" s="106">
        <v>57</v>
      </c>
      <c r="C60" s="106">
        <v>1857</v>
      </c>
      <c r="D60" s="127">
        <v>25120</v>
      </c>
      <c r="E60" s="113">
        <v>26469</v>
      </c>
      <c r="F60" s="113"/>
      <c r="G60" s="113"/>
      <c r="H60" t="s" s="30">
        <v>8010</v>
      </c>
      <c r="I60" s="114"/>
      <c r="J60" s="114"/>
      <c r="K60" s="114"/>
      <c r="L60" s="114"/>
      <c r="M60" s="114"/>
      <c r="N60" s="114"/>
      <c r="O60" s="114"/>
      <c r="P60" s="128"/>
    </row>
    <row r="61" ht="28" customHeight="1">
      <c r="A61" t="s" s="20">
        <f>"F "&amp;B61</f>
        <v>8012</v>
      </c>
      <c r="B61" s="108">
        <v>58</v>
      </c>
      <c r="C61" s="108">
        <v>1858</v>
      </c>
      <c r="D61" s="129">
        <v>22175.75</v>
      </c>
      <c r="E61" s="111">
        <f>D61-1632</f>
        <v>20543.75</v>
      </c>
      <c r="F61" s="111"/>
      <c r="G61" s="111">
        <v>0</v>
      </c>
      <c r="H61" t="s" s="34">
        <v>8013</v>
      </c>
      <c r="I61" s="112"/>
      <c r="J61" s="112"/>
      <c r="K61" s="112"/>
      <c r="L61" s="112"/>
      <c r="M61" s="112"/>
      <c r="N61" s="112"/>
      <c r="O61" s="112"/>
      <c r="P61" s="130"/>
    </row>
    <row r="62" ht="28" customHeight="1">
      <c r="A62" t="s" s="20">
        <f>"F "&amp;B62</f>
        <v>8014</v>
      </c>
      <c r="B62" s="106">
        <v>59</v>
      </c>
      <c r="C62" s="106">
        <v>1859</v>
      </c>
      <c r="D62" s="127">
        <v>22982.25</v>
      </c>
      <c r="E62" s="113">
        <v>25778</v>
      </c>
      <c r="F62" s="113"/>
      <c r="G62" s="113"/>
      <c r="H62" t="s" s="30">
        <v>8015</v>
      </c>
      <c r="I62" t="s" s="30">
        <v>8016</v>
      </c>
      <c r="J62" s="114"/>
      <c r="K62" s="114"/>
      <c r="L62" s="114"/>
      <c r="M62" s="114"/>
      <c r="N62" s="114"/>
      <c r="O62" s="114"/>
      <c r="P62" s="128"/>
    </row>
    <row r="63" ht="18" customHeight="1">
      <c r="A63" t="s" s="20">
        <f>"F "&amp;B63</f>
        <v>8017</v>
      </c>
      <c r="B63" s="108">
        <v>60</v>
      </c>
      <c r="C63" s="108">
        <v>1860</v>
      </c>
      <c r="D63" s="129">
        <v>35716</v>
      </c>
      <c r="E63" s="111"/>
      <c r="F63" s="111"/>
      <c r="G63" s="111">
        <v>0</v>
      </c>
      <c r="H63" t="s" s="34">
        <v>8018</v>
      </c>
      <c r="I63" s="112"/>
      <c r="J63" s="112"/>
      <c r="K63" s="112"/>
      <c r="L63" s="112"/>
      <c r="M63" s="112"/>
      <c r="N63" s="112"/>
      <c r="O63" s="112"/>
      <c r="P63" s="130"/>
    </row>
    <row r="64" ht="18" customHeight="1">
      <c r="A64" t="s" s="20">
        <f>"F "&amp;B64</f>
        <v>8019</v>
      </c>
      <c r="B64" s="106">
        <v>61</v>
      </c>
      <c r="C64" s="106">
        <v>1861</v>
      </c>
      <c r="D64" s="127">
        <v>35757.25</v>
      </c>
      <c r="E64" s="113">
        <f>D64-13033.25</f>
        <v>22724</v>
      </c>
      <c r="F64" s="113"/>
      <c r="G64" s="113">
        <v>0</v>
      </c>
      <c r="H64" t="s" s="30">
        <v>8020</v>
      </c>
      <c r="I64" s="114"/>
      <c r="J64" s="114"/>
      <c r="K64" s="114"/>
      <c r="L64" s="114"/>
      <c r="M64" s="114"/>
      <c r="N64" s="114"/>
      <c r="O64" s="114"/>
      <c r="P64" s="128"/>
    </row>
    <row r="65" ht="28" customHeight="1">
      <c r="A65" t="s" s="20">
        <f>"F "&amp;B65</f>
        <v>8021</v>
      </c>
      <c r="B65" s="108">
        <v>62</v>
      </c>
      <c r="C65" s="108">
        <v>1862</v>
      </c>
      <c r="D65" s="129">
        <v>27294</v>
      </c>
      <c r="E65" s="111">
        <v>32175</v>
      </c>
      <c r="F65" s="111"/>
      <c r="G65" s="111">
        <v>0</v>
      </c>
      <c r="H65" t="s" s="34">
        <v>8022</v>
      </c>
      <c r="I65" t="s" s="34">
        <v>8023</v>
      </c>
      <c r="J65" s="112"/>
      <c r="K65" s="112"/>
      <c r="L65" s="112"/>
      <c r="M65" s="112"/>
      <c r="N65" s="16"/>
      <c r="O65" s="16"/>
      <c r="P65" s="130"/>
    </row>
    <row r="66" ht="28" customHeight="1">
      <c r="A66" t="s" s="20">
        <f>"F "&amp;B66</f>
        <v>8024</v>
      </c>
      <c r="B66" s="106">
        <v>63</v>
      </c>
      <c r="C66" s="106">
        <v>1863</v>
      </c>
      <c r="D66" s="127">
        <v>27898</v>
      </c>
      <c r="E66" s="113">
        <v>28642</v>
      </c>
      <c r="F66" s="113"/>
      <c r="G66" s="113">
        <v>5625</v>
      </c>
      <c r="H66" t="s" s="30">
        <v>7807</v>
      </c>
      <c r="I66" t="s" s="30">
        <v>8025</v>
      </c>
      <c r="J66" s="114"/>
      <c r="K66" s="114"/>
      <c r="L66" s="114"/>
      <c r="M66" s="114"/>
      <c r="N66" s="32"/>
      <c r="O66" s="32"/>
      <c r="P66" s="128"/>
    </row>
    <row r="67" ht="18" customHeight="1">
      <c r="A67" t="s" s="20">
        <f>"F "&amp;B67</f>
        <v>8026</v>
      </c>
      <c r="B67" s="108">
        <v>64</v>
      </c>
      <c r="C67" s="108">
        <v>1864</v>
      </c>
      <c r="D67" s="129">
        <v>31544</v>
      </c>
      <c r="E67" s="111">
        <v>28365</v>
      </c>
      <c r="F67" s="111"/>
      <c r="G67" s="111">
        <v>21562</v>
      </c>
      <c r="H67" t="s" s="34">
        <v>7807</v>
      </c>
      <c r="I67" s="131"/>
      <c r="J67" s="112"/>
      <c r="K67" s="112"/>
      <c r="L67" s="112"/>
      <c r="M67" s="112"/>
      <c r="N67" s="131"/>
      <c r="O67" s="131"/>
      <c r="P67" s="132"/>
    </row>
    <row r="68" ht="18" customHeight="1">
      <c r="A68" t="s" s="20">
        <f>"F "&amp;B68</f>
        <v>8027</v>
      </c>
      <c r="B68" s="106">
        <v>65</v>
      </c>
      <c r="C68" s="106">
        <v>1865</v>
      </c>
      <c r="D68" s="127">
        <v>26530</v>
      </c>
      <c r="E68" s="113">
        <v>35614</v>
      </c>
      <c r="F68" s="113"/>
      <c r="G68" s="113">
        <v>28239</v>
      </c>
      <c r="H68" t="s" s="30">
        <v>7807</v>
      </c>
      <c r="I68" s="114"/>
      <c r="J68" s="114"/>
      <c r="K68" s="114"/>
      <c r="L68" s="114"/>
      <c r="M68" s="114"/>
      <c r="N68" s="114"/>
      <c r="O68" s="114"/>
      <c r="P68" s="128"/>
    </row>
    <row r="69" ht="28" customHeight="1">
      <c r="A69" t="s" s="20">
        <f>"F "&amp;B69</f>
        <v>8028</v>
      </c>
      <c r="B69" s="108">
        <v>66</v>
      </c>
      <c r="C69" s="108">
        <v>1866</v>
      </c>
      <c r="D69" s="129">
        <v>27334</v>
      </c>
      <c r="E69" s="111">
        <v>31094</v>
      </c>
      <c r="F69" s="111"/>
      <c r="G69" s="111">
        <v>32919</v>
      </c>
      <c r="H69" t="s" s="34">
        <v>8029</v>
      </c>
      <c r="I69" s="112"/>
      <c r="J69" s="112"/>
      <c r="K69" s="112"/>
      <c r="L69" s="112"/>
      <c r="M69" s="112"/>
      <c r="N69" s="112"/>
      <c r="O69" s="112"/>
      <c r="P69" s="130"/>
    </row>
    <row r="70" ht="28" customHeight="1">
      <c r="A70" t="s" s="20">
        <f>"F "&amp;B70</f>
        <v>8030</v>
      </c>
      <c r="B70" s="106">
        <v>67</v>
      </c>
      <c r="C70" s="106">
        <v>1867</v>
      </c>
      <c r="D70" s="127">
        <v>35720</v>
      </c>
      <c r="E70" s="113">
        <v>32644</v>
      </c>
      <c r="F70" s="113"/>
      <c r="G70" s="113">
        <v>34515</v>
      </c>
      <c r="H70" t="s" s="30">
        <v>7807</v>
      </c>
      <c r="I70" t="s" s="30">
        <v>8031</v>
      </c>
      <c r="J70" s="114"/>
      <c r="K70" s="114"/>
      <c r="L70" s="114"/>
      <c r="M70" s="114"/>
      <c r="N70" s="114"/>
      <c r="O70" s="114"/>
      <c r="P70" s="128"/>
    </row>
    <row r="71" ht="18" customHeight="1">
      <c r="A71" t="s" s="20">
        <f>"F "&amp;B71</f>
        <v>8032</v>
      </c>
      <c r="B71" s="108">
        <v>68</v>
      </c>
      <c r="C71" s="108">
        <v>1868</v>
      </c>
      <c r="D71" s="129">
        <v>42416</v>
      </c>
      <c r="E71" s="111">
        <v>39720</v>
      </c>
      <c r="F71" s="111"/>
      <c r="G71" s="111">
        <v>39277</v>
      </c>
      <c r="H71" t="s" s="34">
        <v>7807</v>
      </c>
      <c r="I71" s="112"/>
      <c r="J71" s="112"/>
      <c r="K71" s="112"/>
      <c r="L71" s="112"/>
      <c r="M71" s="112"/>
      <c r="N71" s="112"/>
      <c r="O71" s="112"/>
      <c r="P71" s="130"/>
    </row>
    <row r="72" ht="18" customHeight="1">
      <c r="A72" t="s" s="20">
        <f>"F "&amp;B72</f>
        <v>8033</v>
      </c>
      <c r="B72" s="106">
        <v>69</v>
      </c>
      <c r="C72" s="106">
        <v>1869</v>
      </c>
      <c r="D72" s="127">
        <v>36630</v>
      </c>
      <c r="E72" s="113">
        <v>30404</v>
      </c>
      <c r="F72" s="113"/>
      <c r="G72" s="113">
        <v>34121</v>
      </c>
      <c r="H72" t="s" s="30">
        <v>7807</v>
      </c>
      <c r="I72" s="114"/>
      <c r="J72" s="114"/>
      <c r="K72" s="114"/>
      <c r="L72" s="114"/>
      <c r="M72" s="114"/>
      <c r="N72" s="114"/>
      <c r="O72" s="114"/>
      <c r="P72" s="128"/>
    </row>
    <row r="73" ht="18" customHeight="1">
      <c r="A73" t="s" s="20">
        <f>"F "&amp;B73</f>
        <v>8034</v>
      </c>
      <c r="B73" s="108">
        <v>70</v>
      </c>
      <c r="C73" s="108">
        <v>1870</v>
      </c>
      <c r="D73" s="129">
        <v>32674</v>
      </c>
      <c r="E73" s="111">
        <v>26220</v>
      </c>
      <c r="F73" s="111"/>
      <c r="G73" s="111">
        <v>29591</v>
      </c>
      <c r="H73" t="s" s="34">
        <v>7807</v>
      </c>
      <c r="I73" s="112"/>
      <c r="J73" s="112"/>
      <c r="K73" s="112"/>
      <c r="L73" s="112"/>
      <c r="M73" s="112"/>
      <c r="N73" s="112"/>
      <c r="O73" s="112"/>
      <c r="P73" s="130"/>
    </row>
    <row r="74" ht="18" customHeight="1">
      <c r="A74" t="s" s="20">
        <f>"F "&amp;B74</f>
        <v>8035</v>
      </c>
      <c r="B74" s="106">
        <v>71</v>
      </c>
      <c r="C74" s="106">
        <v>1871</v>
      </c>
      <c r="D74" s="127">
        <v>42881</v>
      </c>
      <c r="E74" s="113">
        <v>25454</v>
      </c>
      <c r="F74" s="113"/>
      <c r="G74" s="113">
        <v>29591</v>
      </c>
      <c r="H74" t="s" s="30">
        <v>7807</v>
      </c>
      <c r="I74" s="114"/>
      <c r="J74" s="114"/>
      <c r="K74" s="114"/>
      <c r="L74" s="114"/>
      <c r="M74" s="114"/>
      <c r="N74" s="114"/>
      <c r="O74" s="114"/>
      <c r="P74" s="128"/>
    </row>
    <row r="75" ht="18" customHeight="1">
      <c r="A75" t="s" s="20">
        <f>"F "&amp;B75</f>
        <v>8036</v>
      </c>
      <c r="B75" s="108">
        <v>72</v>
      </c>
      <c r="C75" s="108">
        <v>1872</v>
      </c>
      <c r="D75" s="129">
        <v>38720</v>
      </c>
      <c r="E75" s="111">
        <v>29350</v>
      </c>
      <c r="F75" s="111"/>
      <c r="G75" s="111">
        <v>22321</v>
      </c>
      <c r="H75" t="s" s="34">
        <v>7807</v>
      </c>
      <c r="I75" s="112"/>
      <c r="J75" s="112"/>
      <c r="K75" s="112"/>
      <c r="L75" s="112"/>
      <c r="M75" s="112"/>
      <c r="N75" s="112"/>
      <c r="O75" s="112"/>
      <c r="P75" s="130"/>
    </row>
    <row r="76" ht="18" customHeight="1">
      <c r="A76" t="s" s="20">
        <f>"F "&amp;B76</f>
        <v>8037</v>
      </c>
      <c r="B76" s="106">
        <v>73</v>
      </c>
      <c r="C76" s="106">
        <v>1873</v>
      </c>
      <c r="D76" s="127">
        <v>51946</v>
      </c>
      <c r="E76" s="113">
        <v>34407</v>
      </c>
      <c r="F76" s="113"/>
      <c r="G76" s="113">
        <v>15591</v>
      </c>
      <c r="H76" t="s" s="30">
        <v>7807</v>
      </c>
      <c r="I76" s="114"/>
      <c r="J76" s="114"/>
      <c r="K76" s="114"/>
      <c r="L76" s="114"/>
      <c r="M76" s="114"/>
      <c r="N76" s="114"/>
      <c r="O76" s="114"/>
      <c r="P76" s="128"/>
    </row>
    <row r="77" ht="18" customHeight="1">
      <c r="A77" t="s" s="20">
        <f>"F "&amp;B77</f>
        <v>8038</v>
      </c>
      <c r="B77" s="108">
        <v>74</v>
      </c>
      <c r="C77" s="108">
        <v>1874</v>
      </c>
      <c r="D77" s="129">
        <v>43723</v>
      </c>
      <c r="E77" s="111">
        <v>40063</v>
      </c>
      <c r="F77" s="111"/>
      <c r="G77" s="111">
        <v>15391</v>
      </c>
      <c r="H77" t="s" s="34">
        <v>7807</v>
      </c>
      <c r="I77" s="131"/>
      <c r="J77" s="112"/>
      <c r="K77" s="112"/>
      <c r="L77" s="112"/>
      <c r="M77" s="112"/>
      <c r="N77" s="131"/>
      <c r="O77" s="131"/>
      <c r="P77" s="132"/>
    </row>
    <row r="78" ht="28" customHeight="1">
      <c r="A78" t="s" s="20">
        <f>"F "&amp;B78</f>
        <v>8039</v>
      </c>
      <c r="B78" s="106">
        <v>75</v>
      </c>
      <c r="C78" s="106">
        <v>1875</v>
      </c>
      <c r="D78" s="127">
        <v>41906</v>
      </c>
      <c r="E78" s="113">
        <v>40839</v>
      </c>
      <c r="F78" s="113"/>
      <c r="G78" s="113">
        <v>13062</v>
      </c>
      <c r="H78" t="s" s="30">
        <v>7807</v>
      </c>
      <c r="I78" s="114"/>
      <c r="J78" s="114">
        <v>209530.666666667</v>
      </c>
      <c r="K78" s="114">
        <v>204197.333333333</v>
      </c>
      <c r="L78" t="s" s="30"/>
      <c r="M78" s="114">
        <v>65312</v>
      </c>
      <c r="N78" t="s" s="30">
        <v>7819</v>
      </c>
      <c r="O78" t="s" s="30">
        <v>8040</v>
      </c>
      <c r="P78" s="128"/>
    </row>
    <row r="79" ht="18" customHeight="1">
      <c r="A79" t="s" s="20">
        <f>"F "&amp;B79</f>
        <v>8041</v>
      </c>
      <c r="B79" s="108">
        <v>76</v>
      </c>
      <c r="C79" s="108">
        <v>1876</v>
      </c>
      <c r="D79" s="129">
        <v>40231</v>
      </c>
      <c r="E79" s="111">
        <v>36615</v>
      </c>
      <c r="F79" s="111"/>
      <c r="G79" s="111">
        <v>5041</v>
      </c>
      <c r="H79" t="s" s="34">
        <v>7807</v>
      </c>
      <c r="I79" s="112"/>
      <c r="J79" s="112">
        <v>213193.01745636</v>
      </c>
      <c r="K79" s="112">
        <v>194034.912718205</v>
      </c>
      <c r="L79" t="s" s="34"/>
      <c r="M79" s="112">
        <v>26711.2219451372</v>
      </c>
      <c r="N79" t="s" s="34">
        <v>7819</v>
      </c>
      <c r="O79" s="112"/>
      <c r="P79" s="130"/>
    </row>
    <row r="80" ht="18" customHeight="1">
      <c r="A80" t="s" s="20">
        <f>"F "&amp;B80</f>
        <v>8042</v>
      </c>
      <c r="B80" s="106">
        <v>77</v>
      </c>
      <c r="C80" s="106">
        <v>1877</v>
      </c>
      <c r="D80" s="127"/>
      <c r="E80" s="113"/>
      <c r="F80" s="113"/>
      <c r="G80" s="113"/>
      <c r="H80" s="32"/>
      <c r="I80" s="114"/>
      <c r="J80" s="114">
        <v>220387.032418953</v>
      </c>
      <c r="K80" s="114">
        <v>211595.012468828</v>
      </c>
      <c r="L80" t="s" s="30"/>
      <c r="M80" s="114">
        <v>26711.2219451372</v>
      </c>
      <c r="N80" t="s" s="30">
        <v>7819</v>
      </c>
      <c r="O80" s="32"/>
      <c r="P80" s="128"/>
    </row>
    <row r="81" ht="18" customHeight="1">
      <c r="A81" t="s" s="20">
        <f>"F "&amp;B81</f>
        <v>8043</v>
      </c>
      <c r="B81" s="108">
        <v>78</v>
      </c>
      <c r="C81" s="108">
        <v>1878</v>
      </c>
      <c r="D81" s="129"/>
      <c r="E81" s="111"/>
      <c r="F81" s="111"/>
      <c r="G81" s="111"/>
      <c r="H81" s="16"/>
      <c r="I81" s="112"/>
      <c r="J81" s="112">
        <v>204836.090225564</v>
      </c>
      <c r="K81" s="112">
        <v>259314.285714286</v>
      </c>
      <c r="L81" t="s" s="34"/>
      <c r="M81" s="112">
        <v>22893.2330827068</v>
      </c>
      <c r="N81" t="s" s="34">
        <v>7819</v>
      </c>
      <c r="O81" s="16"/>
      <c r="P81" s="130"/>
    </row>
    <row r="82" ht="18" customHeight="1">
      <c r="A82" t="s" s="20">
        <f>"F "&amp;B82</f>
        <v>8044</v>
      </c>
      <c r="B82" s="106">
        <v>79</v>
      </c>
      <c r="C82" s="106">
        <v>1879</v>
      </c>
      <c r="D82" s="127"/>
      <c r="E82" s="113"/>
      <c r="F82" s="113"/>
      <c r="G82" s="113"/>
      <c r="H82" s="32"/>
      <c r="I82" s="114"/>
      <c r="J82" s="114">
        <v>204649.62406015</v>
      </c>
      <c r="K82" s="114">
        <v>257305.263157895</v>
      </c>
      <c r="L82" t="s" s="30"/>
      <c r="M82" s="114">
        <v>5636.090225563910</v>
      </c>
      <c r="N82" t="s" s="30">
        <v>7819</v>
      </c>
      <c r="O82" s="114"/>
      <c r="P82" s="128"/>
    </row>
    <row r="83" ht="28" customHeight="1">
      <c r="A83" t="s" s="20">
        <f>"F "&amp;B83</f>
        <v>8045</v>
      </c>
      <c r="B83" s="108">
        <v>80</v>
      </c>
      <c r="C83" s="108">
        <v>1880</v>
      </c>
      <c r="D83" s="129"/>
      <c r="E83" s="111"/>
      <c r="F83" s="111"/>
      <c r="G83" s="111"/>
      <c r="H83" s="16"/>
      <c r="I83" s="112"/>
      <c r="J83" s="112">
        <v>219422.556390977</v>
      </c>
      <c r="K83" s="112">
        <v>312769.92481203</v>
      </c>
      <c r="L83" t="s" s="34"/>
      <c r="M83" s="112">
        <v>0</v>
      </c>
      <c r="N83" t="s" s="34">
        <v>8046</v>
      </c>
      <c r="O83" s="112"/>
      <c r="P83" s="130"/>
    </row>
    <row r="84" ht="28" customHeight="1">
      <c r="A84" t="s" s="20">
        <f>"F "&amp;B84</f>
        <v>8047</v>
      </c>
      <c r="B84" s="106">
        <v>81</v>
      </c>
      <c r="C84" s="106">
        <v>1881</v>
      </c>
      <c r="D84" s="127"/>
      <c r="E84" s="113"/>
      <c r="F84" s="113"/>
      <c r="G84" s="113"/>
      <c r="H84" s="32"/>
      <c r="I84" s="114"/>
      <c r="J84" s="114">
        <v>221491.729323308</v>
      </c>
      <c r="K84" s="114">
        <v>206622.556390977</v>
      </c>
      <c r="L84" t="s" s="30"/>
      <c r="M84" s="114">
        <v>0</v>
      </c>
      <c r="N84" t="s" s="30">
        <v>8048</v>
      </c>
      <c r="O84" s="114"/>
      <c r="P84" s="128"/>
    </row>
    <row r="85" ht="18" customHeight="1">
      <c r="A85" t="s" s="20">
        <f>"F "&amp;B85</f>
        <v>8049</v>
      </c>
      <c r="B85" s="108">
        <v>82</v>
      </c>
      <c r="C85" s="108">
        <v>1882</v>
      </c>
      <c r="D85" s="129"/>
      <c r="E85" s="111"/>
      <c r="F85" s="111"/>
      <c r="G85" s="111"/>
      <c r="H85" s="16"/>
      <c r="I85" s="112"/>
      <c r="J85" s="112">
        <v>235410.526315789</v>
      </c>
      <c r="K85" s="112">
        <v>225846.616541353</v>
      </c>
      <c r="L85" t="s" s="34"/>
      <c r="M85" t="s" s="34"/>
      <c r="N85" t="s" s="34">
        <v>7819</v>
      </c>
      <c r="O85" s="112"/>
      <c r="P85" s="130"/>
    </row>
    <row r="86" ht="28" customHeight="1">
      <c r="A86" t="s" s="20">
        <f>"F "&amp;B86</f>
        <v>8050</v>
      </c>
      <c r="B86" s="106">
        <v>83</v>
      </c>
      <c r="C86" s="106">
        <v>1883</v>
      </c>
      <c r="D86" s="127"/>
      <c r="E86" s="113"/>
      <c r="F86" s="113"/>
      <c r="G86" s="113"/>
      <c r="H86" s="32"/>
      <c r="I86" s="114"/>
      <c r="J86" s="114">
        <v>259417.085427136</v>
      </c>
      <c r="K86" s="114">
        <v>199597.989949749</v>
      </c>
      <c r="L86" t="s" s="30"/>
      <c r="M86" s="114">
        <v>0</v>
      </c>
      <c r="N86" t="s" s="30">
        <v>8051</v>
      </c>
      <c r="O86" s="114"/>
      <c r="P86" s="128"/>
    </row>
    <row r="87" ht="18" customHeight="1">
      <c r="A87" t="s" s="20">
        <f>"F "&amp;B87</f>
        <v>8052</v>
      </c>
      <c r="B87" s="108">
        <v>84</v>
      </c>
      <c r="C87" s="108">
        <v>1884</v>
      </c>
      <c r="D87" s="129"/>
      <c r="E87" s="111"/>
      <c r="F87" s="111"/>
      <c r="G87" s="111"/>
      <c r="H87" s="16"/>
      <c r="I87" s="112"/>
      <c r="J87" s="112">
        <v>257372.864321609</v>
      </c>
      <c r="K87" s="112">
        <v>265899.497487438</v>
      </c>
      <c r="L87" t="s" s="34"/>
      <c r="M87" t="s" s="34"/>
      <c r="N87" t="s" s="34">
        <v>7819</v>
      </c>
      <c r="O87" s="112"/>
      <c r="P87" s="130"/>
    </row>
    <row r="88" ht="28" customHeight="1">
      <c r="A88" t="s" s="20">
        <f>"F "&amp;B88</f>
        <v>8053</v>
      </c>
      <c r="B88" s="106">
        <v>85</v>
      </c>
      <c r="C88" s="106">
        <v>1885</v>
      </c>
      <c r="D88" s="127"/>
      <c r="E88" s="113"/>
      <c r="F88" s="113"/>
      <c r="G88" s="113"/>
      <c r="H88" s="32"/>
      <c r="I88" s="114"/>
      <c r="J88" s="114">
        <v>261227.368421053</v>
      </c>
      <c r="K88" s="114">
        <v>316174.736842106</v>
      </c>
      <c r="L88" s="114">
        <v>61162.105263158</v>
      </c>
      <c r="M88" t="s" s="30"/>
      <c r="N88" t="s" s="30">
        <v>8054</v>
      </c>
      <c r="O88" s="114"/>
      <c r="P88" s="128"/>
    </row>
    <row r="89" ht="28" customHeight="1">
      <c r="A89" t="s" s="20">
        <f>"F "&amp;B89</f>
        <v>8055</v>
      </c>
      <c r="B89" s="108">
        <v>86</v>
      </c>
      <c r="C89" s="108">
        <v>1886</v>
      </c>
      <c r="D89" s="129"/>
      <c r="E89" s="111"/>
      <c r="F89" s="111"/>
      <c r="G89" s="111"/>
      <c r="H89" s="16"/>
      <c r="I89" s="112"/>
      <c r="J89" s="112">
        <v>271810.285714286</v>
      </c>
      <c r="K89" s="112">
        <v>312774.857142858</v>
      </c>
      <c r="L89" s="133"/>
      <c r="M89" s="112">
        <v>55748.5714285716</v>
      </c>
      <c r="N89" t="s" s="34">
        <v>8054</v>
      </c>
      <c r="O89" s="112"/>
      <c r="P89" s="130"/>
    </row>
    <row r="90" ht="28" customHeight="1">
      <c r="A90" t="s" s="20">
        <f>"F "&amp;B90</f>
        <v>8056</v>
      </c>
      <c r="B90" s="106">
        <v>87</v>
      </c>
      <c r="C90" s="106">
        <v>1887</v>
      </c>
      <c r="D90" s="127"/>
      <c r="E90" s="113"/>
      <c r="F90" s="113"/>
      <c r="G90" s="113"/>
      <c r="H90" s="32"/>
      <c r="I90" s="114"/>
      <c r="J90" s="114">
        <v>280141.714285715</v>
      </c>
      <c r="K90" s="114">
        <v>294294.857142858</v>
      </c>
      <c r="L90" s="134"/>
      <c r="M90" s="114">
        <v>55748.5714285716</v>
      </c>
      <c r="N90" t="s" s="30">
        <v>8054</v>
      </c>
      <c r="O90" s="114"/>
      <c r="P90" s="128"/>
    </row>
    <row r="91" ht="28" customHeight="1">
      <c r="A91" t="s" s="20">
        <f>"F "&amp;B91</f>
        <v>8057</v>
      </c>
      <c r="B91" s="108">
        <v>88</v>
      </c>
      <c r="C91" s="108">
        <v>1888</v>
      </c>
      <c r="D91" s="129"/>
      <c r="E91" s="111"/>
      <c r="F91" s="111"/>
      <c r="G91" s="111"/>
      <c r="H91" s="16"/>
      <c r="I91" s="112"/>
      <c r="J91" s="112">
        <v>381118.248175181</v>
      </c>
      <c r="K91" s="112">
        <v>364265.693430656</v>
      </c>
      <c r="L91" s="112">
        <v>62233.5766423356</v>
      </c>
      <c r="M91" s="112">
        <v>146995.620437956</v>
      </c>
      <c r="N91" t="s" s="34">
        <v>8054</v>
      </c>
      <c r="O91" s="112"/>
      <c r="P91" s="130"/>
    </row>
    <row r="92" ht="28" customHeight="1">
      <c r="A92" t="s" s="20">
        <f>"F "&amp;B92</f>
        <v>8058</v>
      </c>
      <c r="B92" s="106">
        <v>89</v>
      </c>
      <c r="C92" s="106">
        <v>1889</v>
      </c>
      <c r="D92" s="127"/>
      <c r="E92" s="113"/>
      <c r="F92" s="113"/>
      <c r="G92" s="113"/>
      <c r="H92" s="32"/>
      <c r="I92" s="114"/>
      <c r="J92" s="114">
        <v>442537.226277371</v>
      </c>
      <c r="K92" s="114">
        <v>381162.043795619</v>
      </c>
      <c r="L92" s="114">
        <v>11211.6788321168</v>
      </c>
      <c r="M92" s="114">
        <v>146995.620437956</v>
      </c>
      <c r="N92" t="s" s="30">
        <v>8054</v>
      </c>
      <c r="O92" s="114"/>
      <c r="P92" s="128"/>
    </row>
    <row r="93" ht="18" customHeight="1">
      <c r="A93" t="s" s="20">
        <f>"F "&amp;B93</f>
        <v>8059</v>
      </c>
      <c r="B93" s="108">
        <v>90</v>
      </c>
      <c r="C93" s="108">
        <v>1890</v>
      </c>
      <c r="D93" s="129"/>
      <c r="E93" s="111"/>
      <c r="F93" s="111"/>
      <c r="G93" s="111"/>
      <c r="H93" s="16"/>
      <c r="I93" s="112"/>
      <c r="J93" s="112">
        <v>332134.054054053</v>
      </c>
      <c r="K93" s="112">
        <v>293507.027027026</v>
      </c>
      <c r="L93" s="112">
        <v>50944.8648648648</v>
      </c>
      <c r="M93" s="112">
        <v>114129.729729729</v>
      </c>
      <c r="N93" t="s" s="34">
        <v>7831</v>
      </c>
      <c r="O93" s="112"/>
      <c r="P93" s="130"/>
    </row>
    <row r="94" ht="18" customHeight="1">
      <c r="A94" t="s" s="20">
        <f>"F "&amp;B94</f>
        <v>8060</v>
      </c>
      <c r="B94" s="106">
        <v>91</v>
      </c>
      <c r="C94" s="106">
        <v>1891</v>
      </c>
      <c r="D94" s="127"/>
      <c r="E94" s="113"/>
      <c r="F94" s="113"/>
      <c r="G94" s="113"/>
      <c r="H94" s="32"/>
      <c r="I94" s="114"/>
      <c r="J94" s="114">
        <v>478251.896813355</v>
      </c>
      <c r="K94" s="114">
        <v>412169.954476481</v>
      </c>
      <c r="L94" s="114">
        <v>53572.0789074357</v>
      </c>
      <c r="M94" s="114">
        <v>154779.969650987</v>
      </c>
      <c r="N94" t="s" s="30">
        <v>7831</v>
      </c>
      <c r="O94" s="114"/>
      <c r="P94" s="128"/>
    </row>
    <row r="95" ht="18" customHeight="1">
      <c r="A95" t="s" s="20">
        <f>"F "&amp;B95</f>
        <v>8061</v>
      </c>
      <c r="B95" s="108">
        <v>92</v>
      </c>
      <c r="C95" s="108">
        <v>1892</v>
      </c>
      <c r="D95" s="129"/>
      <c r="E95" s="111"/>
      <c r="F95" s="111"/>
      <c r="G95" s="111"/>
      <c r="H95" s="16"/>
      <c r="I95" s="112"/>
      <c r="J95" s="112">
        <v>392197.058823531</v>
      </c>
      <c r="K95" s="112">
        <v>386391.176470589</v>
      </c>
      <c r="L95" s="112">
        <v>46402.9411764707</v>
      </c>
      <c r="M95" s="112">
        <v>143973.529411765</v>
      </c>
      <c r="N95" t="s" s="34">
        <v>7831</v>
      </c>
      <c r="O95" s="112"/>
      <c r="P95" s="130"/>
    </row>
    <row r="96" ht="18" customHeight="1">
      <c r="A96" t="s" s="20">
        <f>"F "&amp;B96</f>
        <v>8062</v>
      </c>
      <c r="B96" s="106">
        <v>93</v>
      </c>
      <c r="C96" s="106">
        <v>1893</v>
      </c>
      <c r="D96" s="127"/>
      <c r="E96" s="113"/>
      <c r="F96" s="113"/>
      <c r="G96" s="113"/>
      <c r="H96" s="32"/>
      <c r="I96" s="114"/>
      <c r="J96" s="114">
        <v>313191.044776118</v>
      </c>
      <c r="K96" s="114">
        <v>379155.223880596</v>
      </c>
      <c r="L96" s="114">
        <v>30268.6567164178</v>
      </c>
      <c r="M96" s="114">
        <v>272758.208955223</v>
      </c>
      <c r="N96" t="s" s="30">
        <v>7831</v>
      </c>
      <c r="O96" s="114"/>
      <c r="P96" s="128"/>
    </row>
    <row r="97" ht="18" customHeight="1">
      <c r="A97" t="s" s="20">
        <f>"F "&amp;B97</f>
        <v>8063</v>
      </c>
      <c r="B97" s="108">
        <v>94</v>
      </c>
      <c r="C97" s="108">
        <v>1894</v>
      </c>
      <c r="D97" s="129"/>
      <c r="E97" s="111"/>
      <c r="F97" s="111"/>
      <c r="G97" s="111"/>
      <c r="H97" s="16"/>
      <c r="I97" s="112"/>
      <c r="J97" s="112">
        <v>174740.956458328</v>
      </c>
      <c r="K97" s="112">
        <v>206042.690127261</v>
      </c>
      <c r="L97" s="112">
        <v>10641.2175672179</v>
      </c>
      <c r="M97" s="112">
        <v>158845.437651431</v>
      </c>
      <c r="N97" t="s" s="34">
        <v>7831</v>
      </c>
      <c r="O97" s="112"/>
      <c r="P97" s="130"/>
    </row>
    <row r="98" ht="18" customHeight="1">
      <c r="A98" t="s" s="20">
        <f>"F "&amp;B98</f>
        <v>8064</v>
      </c>
      <c r="B98" s="106">
        <v>95</v>
      </c>
      <c r="C98" s="106">
        <v>1895</v>
      </c>
      <c r="D98" s="127"/>
      <c r="E98" s="113"/>
      <c r="F98" s="113"/>
      <c r="G98" s="113"/>
      <c r="H98" s="32"/>
      <c r="I98" s="114"/>
      <c r="J98" s="114">
        <v>224398.447460657</v>
      </c>
      <c r="K98" s="114">
        <v>258539.973183411</v>
      </c>
      <c r="L98" s="114">
        <v>9589.442732469230</v>
      </c>
      <c r="M98" s="114">
        <v>158845.437651431</v>
      </c>
      <c r="N98" t="s" s="30">
        <v>7831</v>
      </c>
      <c r="O98" s="114"/>
      <c r="P98" s="128"/>
    </row>
    <row r="99" ht="18" customHeight="1">
      <c r="A99" t="s" s="20">
        <f>"F "&amp;B99</f>
        <v>8065</v>
      </c>
      <c r="B99" s="108">
        <v>96</v>
      </c>
      <c r="C99" s="108">
        <v>1896</v>
      </c>
      <c r="D99" s="129"/>
      <c r="E99" s="111"/>
      <c r="F99" s="111"/>
      <c r="G99" s="111"/>
      <c r="H99" s="16"/>
      <c r="I99" s="112"/>
      <c r="J99" s="112">
        <v>294218.004751711</v>
      </c>
      <c r="K99" s="112">
        <v>253413.714097527</v>
      </c>
      <c r="L99" s="112">
        <v>521.314483310201</v>
      </c>
      <c r="M99" s="112">
        <v>158845.437651431</v>
      </c>
      <c r="N99" t="s" s="34">
        <v>7831</v>
      </c>
      <c r="O99" s="112"/>
      <c r="P99" s="130"/>
    </row>
    <row r="100" ht="18" customHeight="1">
      <c r="A100" t="s" s="20">
        <f>"F "&amp;B100</f>
        <v>8066</v>
      </c>
      <c r="B100" s="106">
        <v>97</v>
      </c>
      <c r="C100" s="106">
        <v>1897</v>
      </c>
      <c r="D100" s="127"/>
      <c r="E100" s="113"/>
      <c r="F100" s="113"/>
      <c r="G100" s="113"/>
      <c r="H100" s="32"/>
      <c r="I100" s="114"/>
      <c r="J100" s="114">
        <v>295470.988685281</v>
      </c>
      <c r="K100" s="114">
        <v>300514.93495801</v>
      </c>
      <c r="L100" s="114">
        <v>3397.690009644560</v>
      </c>
      <c r="M100" s="114">
        <v>158845.437651431</v>
      </c>
      <c r="N100" t="s" s="30">
        <v>7831</v>
      </c>
      <c r="O100" s="114"/>
      <c r="P100" s="128"/>
    </row>
    <row r="101" ht="18" customHeight="1">
      <c r="A101" t="s" s="20">
        <f>"F "&amp;B101</f>
        <v>8067</v>
      </c>
      <c r="B101" s="108">
        <v>98</v>
      </c>
      <c r="C101" s="108">
        <v>1898</v>
      </c>
      <c r="D101" s="129"/>
      <c r="E101" s="111"/>
      <c r="F101" s="111"/>
      <c r="G101" s="111"/>
      <c r="H101" s="34"/>
      <c r="I101" s="112"/>
      <c r="J101" s="112">
        <v>258710.235219326</v>
      </c>
      <c r="K101" s="112">
        <v>283875.90591227</v>
      </c>
      <c r="L101" t="s" s="34"/>
      <c r="M101" s="112">
        <v>158995.041322314</v>
      </c>
      <c r="N101" t="s" s="34">
        <v>7846</v>
      </c>
      <c r="O101" s="112"/>
      <c r="P101" s="130"/>
    </row>
    <row r="102" ht="18" customHeight="1">
      <c r="A102" t="s" s="20">
        <f>"F "&amp;B102</f>
        <v>8068</v>
      </c>
      <c r="B102" s="106">
        <v>99</v>
      </c>
      <c r="C102" s="106">
        <v>1899</v>
      </c>
      <c r="D102" s="127"/>
      <c r="E102" s="113"/>
      <c r="F102" s="113"/>
      <c r="G102" s="113"/>
      <c r="H102" s="30"/>
      <c r="I102" s="114"/>
      <c r="J102" s="114">
        <v>235888.111888112</v>
      </c>
      <c r="K102" s="114">
        <v>247143.547361729</v>
      </c>
      <c r="L102" t="s" s="30"/>
      <c r="M102" s="114">
        <v>158995.041322314</v>
      </c>
      <c r="N102" t="s" s="30">
        <v>7846</v>
      </c>
      <c r="O102" s="114"/>
      <c r="P102" s="128"/>
    </row>
    <row r="103" ht="38" customHeight="1">
      <c r="A103" t="s" s="20">
        <f>"F "&amp;B103</f>
        <v>8069</v>
      </c>
      <c r="B103" s="108">
        <v>100</v>
      </c>
      <c r="C103" s="108">
        <v>1900</v>
      </c>
      <c r="D103" s="129"/>
      <c r="E103" s="111"/>
      <c r="F103" s="111"/>
      <c r="G103" s="111"/>
      <c r="H103" s="34"/>
      <c r="I103" s="16"/>
      <c r="J103" s="112">
        <v>272872.218690401</v>
      </c>
      <c r="K103" s="112">
        <v>231878.448823904</v>
      </c>
      <c r="L103" t="s" s="34"/>
      <c r="M103" s="112">
        <v>158995.041322314</v>
      </c>
      <c r="N103" t="s" s="34">
        <v>7846</v>
      </c>
      <c r="O103" t="s" s="34">
        <v>8070</v>
      </c>
      <c r="P103" s="130"/>
    </row>
    <row r="104" ht="18" customHeight="1">
      <c r="A104" t="s" s="20">
        <f>"F "&amp;B104</f>
        <v>8071</v>
      </c>
      <c r="B104" s="106">
        <v>101</v>
      </c>
      <c r="C104" s="106">
        <v>1901</v>
      </c>
      <c r="D104" s="127"/>
      <c r="E104" s="113"/>
      <c r="F104" s="113"/>
      <c r="G104" s="113"/>
      <c r="H104" s="30"/>
      <c r="I104" s="114"/>
      <c r="J104" s="114">
        <v>256050.858232677</v>
      </c>
      <c r="K104" s="114">
        <v>241719.51684679</v>
      </c>
      <c r="L104" t="s" s="30"/>
      <c r="M104" s="114">
        <v>158995.041322314</v>
      </c>
      <c r="N104" t="s" s="30">
        <v>7846</v>
      </c>
      <c r="O104" s="114"/>
      <c r="P104" s="128"/>
    </row>
    <row r="105" ht="18" customHeight="1">
      <c r="A105" t="s" s="20">
        <f>"F "&amp;B105</f>
        <v>8072</v>
      </c>
      <c r="B105" s="108">
        <v>102</v>
      </c>
      <c r="C105" s="108">
        <v>1902</v>
      </c>
      <c r="D105" s="129"/>
      <c r="E105" s="111"/>
      <c r="F105" s="111"/>
      <c r="G105" s="111"/>
      <c r="H105" s="34"/>
      <c r="I105" s="112"/>
      <c r="J105" s="112">
        <v>244250.731087095</v>
      </c>
      <c r="K105" s="112">
        <v>237329.942784488</v>
      </c>
      <c r="L105" t="s" s="34"/>
      <c r="M105" s="112">
        <v>158995.041322314</v>
      </c>
      <c r="N105" t="s" s="34">
        <v>7846</v>
      </c>
      <c r="O105" s="112"/>
      <c r="P105" s="130"/>
    </row>
    <row r="106" ht="18" customHeight="1">
      <c r="A106" t="s" s="20">
        <f>"F "&amp;B106</f>
        <v>8073</v>
      </c>
      <c r="B106" s="106">
        <v>103</v>
      </c>
      <c r="C106" s="106">
        <v>1903</v>
      </c>
      <c r="D106" s="127"/>
      <c r="E106" s="113"/>
      <c r="F106" s="113"/>
      <c r="G106" s="113"/>
      <c r="H106" s="30"/>
      <c r="I106" s="114"/>
      <c r="J106" s="114">
        <v>283386.141131596</v>
      </c>
      <c r="K106" s="114">
        <v>250310.998092817</v>
      </c>
      <c r="L106" t="s" s="30"/>
      <c r="M106" s="114">
        <v>158995.041322314</v>
      </c>
      <c r="N106" t="s" s="30">
        <v>7846</v>
      </c>
      <c r="O106" s="114"/>
      <c r="P106" s="128"/>
    </row>
    <row r="107" ht="18" customHeight="1">
      <c r="A107" t="s" s="20">
        <f>"F "&amp;B107</f>
        <v>8074</v>
      </c>
      <c r="B107" s="108">
        <v>104</v>
      </c>
      <c r="C107" s="108">
        <v>1904</v>
      </c>
      <c r="D107" s="129"/>
      <c r="E107" s="111"/>
      <c r="F107" s="111"/>
      <c r="G107" s="111"/>
      <c r="H107" s="34"/>
      <c r="I107" s="112"/>
      <c r="J107" s="112">
        <v>291474.125874126</v>
      </c>
      <c r="K107" s="112">
        <v>265571.519389701</v>
      </c>
      <c r="L107" t="s" s="34"/>
      <c r="M107" s="112">
        <v>158995.041322314</v>
      </c>
      <c r="N107" t="s" s="34">
        <v>7846</v>
      </c>
      <c r="O107" s="112"/>
      <c r="P107" s="130"/>
    </row>
    <row r="108" ht="18" customHeight="1">
      <c r="A108" t="s" s="20">
        <f>"F "&amp;B108</f>
        <v>8075</v>
      </c>
      <c r="B108" s="106">
        <v>105</v>
      </c>
      <c r="C108" s="106">
        <v>1905</v>
      </c>
      <c r="D108" s="127"/>
      <c r="E108" s="113"/>
      <c r="F108" s="113"/>
      <c r="G108" s="113"/>
      <c r="H108" s="30"/>
      <c r="I108" s="114"/>
      <c r="J108" s="114">
        <v>312474.507310871</v>
      </c>
      <c r="K108" s="114">
        <v>282594.278448824</v>
      </c>
      <c r="L108" t="s" s="30"/>
      <c r="M108" s="114">
        <v>158995.041322314</v>
      </c>
      <c r="N108" t="s" s="30">
        <v>7846</v>
      </c>
      <c r="O108" s="114"/>
      <c r="P108" s="128"/>
    </row>
    <row r="109" ht="18" customHeight="1">
      <c r="A109" t="s" s="20">
        <f>"F "&amp;B109</f>
        <v>8076</v>
      </c>
      <c r="B109" s="108">
        <v>106</v>
      </c>
      <c r="C109" s="108">
        <v>1906</v>
      </c>
      <c r="D109" s="129"/>
      <c r="E109" s="111"/>
      <c r="F109" s="111"/>
      <c r="G109" s="111"/>
      <c r="H109" s="34"/>
      <c r="I109" s="112"/>
      <c r="J109" s="112">
        <v>368692.180546726</v>
      </c>
      <c r="K109" s="112">
        <v>297209.408773045</v>
      </c>
      <c r="L109" s="112">
        <v>5227.209154481890</v>
      </c>
      <c r="M109" s="112">
        <v>158995.041322314</v>
      </c>
      <c r="N109" t="s" s="34">
        <v>7846</v>
      </c>
      <c r="O109" s="112"/>
      <c r="P109" s="130"/>
    </row>
    <row r="110" ht="18" customHeight="1">
      <c r="A110" t="s" s="20">
        <f>"F "&amp;B110</f>
        <v>8077</v>
      </c>
      <c r="B110" s="106">
        <v>107</v>
      </c>
      <c r="C110" s="106">
        <v>1907</v>
      </c>
      <c r="D110" s="127"/>
      <c r="E110" s="113"/>
      <c r="F110" s="113"/>
      <c r="G110" s="113"/>
      <c r="H110" s="30"/>
      <c r="I110" s="114"/>
      <c r="J110" s="114">
        <v>371818.436109346</v>
      </c>
      <c r="K110" s="114">
        <v>317921.424030515</v>
      </c>
      <c r="L110" s="114">
        <v>168218.181818182</v>
      </c>
      <c r="M110" s="114">
        <v>158995.041322314</v>
      </c>
      <c r="N110" t="s" s="30">
        <v>7846</v>
      </c>
      <c r="O110" s="114"/>
      <c r="P110" s="128"/>
    </row>
    <row r="111" ht="18" customHeight="1">
      <c r="A111" t="s" s="20">
        <f>"F "&amp;B111</f>
        <v>8078</v>
      </c>
      <c r="B111" s="108">
        <v>108</v>
      </c>
      <c r="C111" s="108">
        <v>1908</v>
      </c>
      <c r="D111" s="129"/>
      <c r="E111" s="111"/>
      <c r="F111" s="111"/>
      <c r="G111" s="111"/>
      <c r="H111" s="34"/>
      <c r="I111" s="112"/>
      <c r="J111" s="112">
        <v>339576.350921806</v>
      </c>
      <c r="K111" s="112">
        <v>316603.178639543</v>
      </c>
      <c r="L111" s="112">
        <v>187689.764780674</v>
      </c>
      <c r="M111" s="112">
        <v>158995.041322314</v>
      </c>
      <c r="N111" t="s" s="34">
        <v>7846</v>
      </c>
      <c r="O111" s="112"/>
      <c r="P111" s="130"/>
    </row>
    <row r="112" ht="18" customHeight="1">
      <c r="A112" t="s" s="20">
        <f>"F "&amp;B112</f>
        <v>8079</v>
      </c>
      <c r="B112" s="106">
        <v>109</v>
      </c>
      <c r="C112" s="106">
        <v>1909</v>
      </c>
      <c r="D112" s="127"/>
      <c r="E112" s="113"/>
      <c r="F112" s="113"/>
      <c r="G112" s="113"/>
      <c r="H112" s="30"/>
      <c r="I112" s="114"/>
      <c r="J112" s="114">
        <v>372450.095359187</v>
      </c>
      <c r="K112" s="114">
        <v>405291.799109981</v>
      </c>
      <c r="L112" s="114">
        <v>151822.504767959</v>
      </c>
      <c r="M112" s="114">
        <v>158995.041322314</v>
      </c>
      <c r="N112" t="s" s="30">
        <v>7863</v>
      </c>
      <c r="O112" s="114"/>
      <c r="P112" s="128"/>
    </row>
    <row r="113" ht="18" customHeight="1">
      <c r="A113" t="s" s="20">
        <f>"F "&amp;B113</f>
        <v>8080</v>
      </c>
      <c r="B113" s="108">
        <v>110</v>
      </c>
      <c r="C113" s="108">
        <v>1910</v>
      </c>
      <c r="D113" s="129"/>
      <c r="E113" s="111"/>
      <c r="F113" s="111"/>
      <c r="G113" s="111"/>
      <c r="H113" s="34"/>
      <c r="I113" s="112"/>
      <c r="J113" s="112">
        <v>432141.894469168</v>
      </c>
      <c r="K113" s="112">
        <v>461028.862047044</v>
      </c>
      <c r="L113" s="112">
        <v>49690.5276541641</v>
      </c>
      <c r="M113" s="112">
        <v>158995.041322314</v>
      </c>
      <c r="N113" t="s" s="34">
        <v>7863</v>
      </c>
      <c r="O113" s="112"/>
      <c r="P113" s="130"/>
    </row>
    <row r="114" ht="18" customHeight="1">
      <c r="A114" t="s" s="20">
        <f>"F "&amp;B114</f>
        <v>8081</v>
      </c>
      <c r="B114" s="106">
        <v>111</v>
      </c>
      <c r="C114" s="106">
        <v>1911</v>
      </c>
      <c r="D114" s="127"/>
      <c r="E114" s="113"/>
      <c r="F114" s="113"/>
      <c r="G114" s="113"/>
      <c r="H114" s="30"/>
      <c r="I114" s="114"/>
      <c r="J114" s="114">
        <v>468851.366815004</v>
      </c>
      <c r="K114" s="114">
        <v>413773.426573427</v>
      </c>
      <c r="L114" s="114">
        <v>86889.764780674</v>
      </c>
      <c r="M114" s="114">
        <v>891353.591862684</v>
      </c>
      <c r="N114" t="s" s="30">
        <v>7863</v>
      </c>
      <c r="O114" s="114"/>
      <c r="P114" s="128"/>
    </row>
    <row r="115" ht="18" customHeight="1">
      <c r="A115" t="s" s="20">
        <f>"F "&amp;B115</f>
        <v>8082</v>
      </c>
      <c r="B115" s="108">
        <v>112</v>
      </c>
      <c r="C115" s="108">
        <v>1912</v>
      </c>
      <c r="D115" s="129"/>
      <c r="E115" s="111"/>
      <c r="F115" s="111"/>
      <c r="G115" s="111"/>
      <c r="H115" s="34"/>
      <c r="I115" s="112"/>
      <c r="J115" s="112">
        <v>508728.289891927</v>
      </c>
      <c r="K115" s="112">
        <v>456108.328035601</v>
      </c>
      <c r="L115" s="112">
        <v>118889.256198347</v>
      </c>
      <c r="M115" s="112">
        <v>891353.591862684</v>
      </c>
      <c r="N115" t="s" s="34">
        <v>7863</v>
      </c>
      <c r="O115" s="112"/>
      <c r="P115" s="130"/>
    </row>
    <row r="116" ht="18" customHeight="1">
      <c r="A116" t="s" s="20">
        <f>"F "&amp;B116</f>
        <v>8083</v>
      </c>
      <c r="B116" s="106">
        <v>113</v>
      </c>
      <c r="C116" s="106">
        <v>1913</v>
      </c>
      <c r="D116" s="127"/>
      <c r="E116" s="113"/>
      <c r="F116" s="113"/>
      <c r="G116" s="113"/>
      <c r="H116" s="32"/>
      <c r="I116" s="114"/>
      <c r="J116" s="114">
        <v>539880.991735538</v>
      </c>
      <c r="K116" s="114">
        <v>485846.662428481</v>
      </c>
      <c r="L116" s="114">
        <v>87562.619198982895</v>
      </c>
      <c r="M116" s="114">
        <v>891353.591862684</v>
      </c>
      <c r="N116" t="s" s="30">
        <v>7863</v>
      </c>
      <c r="O116" s="114"/>
      <c r="P116" s="128"/>
    </row>
    <row r="117" ht="18" customHeight="1">
      <c r="A117" t="s" s="20">
        <f>"F "&amp;B117</f>
        <v>8084</v>
      </c>
      <c r="B117" s="108">
        <v>114</v>
      </c>
      <c r="C117" s="108">
        <v>1914</v>
      </c>
      <c r="D117" s="129"/>
      <c r="E117" s="111"/>
      <c r="F117" s="111"/>
      <c r="G117" s="111"/>
      <c r="H117" s="16"/>
      <c r="I117" s="112"/>
      <c r="J117" s="112">
        <v>474270.820089002</v>
      </c>
      <c r="K117" s="112">
        <v>517553.210425938</v>
      </c>
      <c r="L117" s="112">
        <v>44133.757151939</v>
      </c>
      <c r="M117" s="112">
        <v>891353.591862684</v>
      </c>
      <c r="N117" t="s" s="34">
        <v>7863</v>
      </c>
      <c r="O117" s="112"/>
      <c r="P117" s="130"/>
    </row>
    <row r="118" ht="18" customHeight="1">
      <c r="A118" t="s" s="20">
        <f>"F "&amp;B118</f>
        <v>8085</v>
      </c>
      <c r="B118" s="106">
        <v>115</v>
      </c>
      <c r="C118" s="106">
        <v>1915</v>
      </c>
      <c r="D118" s="127"/>
      <c r="E118" s="113"/>
      <c r="F118" s="113"/>
      <c r="G118" s="113"/>
      <c r="H118" s="32"/>
      <c r="I118" s="114"/>
      <c r="J118" s="114">
        <v>486308.96376351</v>
      </c>
      <c r="K118" s="114">
        <v>505789.701207884</v>
      </c>
      <c r="L118" s="114">
        <v>1487.603305785130</v>
      </c>
      <c r="M118" s="114">
        <v>891353.591862684</v>
      </c>
      <c r="N118" t="s" s="30">
        <v>7863</v>
      </c>
      <c r="O118" s="114"/>
      <c r="P118" s="128"/>
    </row>
    <row r="119" ht="18" customHeight="1">
      <c r="A119" t="s" s="20">
        <f>"F "&amp;B119</f>
        <v>8086</v>
      </c>
      <c r="B119" s="108">
        <v>116</v>
      </c>
      <c r="C119" s="108">
        <v>1916</v>
      </c>
      <c r="D119" s="129"/>
      <c r="E119" s="111"/>
      <c r="F119" s="111"/>
      <c r="G119" s="111"/>
      <c r="H119" s="16"/>
      <c r="I119" s="112"/>
      <c r="J119" s="112">
        <v>602236.7450731091</v>
      </c>
      <c r="K119" s="112">
        <v>577139.732994279</v>
      </c>
      <c r="L119" s="112">
        <v>361.602034329307</v>
      </c>
      <c r="M119" s="112">
        <v>823079.465988558</v>
      </c>
      <c r="N119" t="s" s="34">
        <v>7863</v>
      </c>
      <c r="O119" s="112"/>
      <c r="P119" s="130"/>
    </row>
    <row r="120" ht="18" customHeight="1">
      <c r="A120" t="s" s="20">
        <f>"F "&amp;B120</f>
        <v>8087</v>
      </c>
      <c r="B120" s="106">
        <v>117</v>
      </c>
      <c r="C120" s="106">
        <v>1917</v>
      </c>
      <c r="D120" s="127"/>
      <c r="E120" s="113"/>
      <c r="F120" s="113"/>
      <c r="G120" s="113"/>
      <c r="H120" s="32"/>
      <c r="I120" s="114"/>
      <c r="J120" s="114">
        <v>636245.645263828</v>
      </c>
      <c r="K120" s="114">
        <v>635366.815003179</v>
      </c>
      <c r="L120" s="114">
        <v>480.610298792117</v>
      </c>
      <c r="M120" s="114">
        <v>823079.465988558</v>
      </c>
      <c r="N120" t="s" s="30">
        <v>7863</v>
      </c>
      <c r="O120" s="114"/>
      <c r="P120" s="128"/>
    </row>
    <row r="121" ht="18" customHeight="1">
      <c r="A121" t="s" s="20">
        <f>"F "&amp;B121</f>
        <v>8088</v>
      </c>
      <c r="B121" s="108">
        <v>118</v>
      </c>
      <c r="C121" s="108">
        <v>1918</v>
      </c>
      <c r="D121" s="129"/>
      <c r="E121" s="111"/>
      <c r="F121" s="111"/>
      <c r="G121" s="111"/>
      <c r="H121" s="16"/>
      <c r="I121" s="112"/>
      <c r="J121" s="112">
        <v>678589.701207884</v>
      </c>
      <c r="K121" s="112">
        <v>631082.517482518</v>
      </c>
      <c r="L121" s="112">
        <v>2503.750794659890</v>
      </c>
      <c r="M121" s="112">
        <v>823079.465988558</v>
      </c>
      <c r="N121" t="s" s="34">
        <v>7863</v>
      </c>
      <c r="O121" s="112"/>
      <c r="P121" s="130"/>
    </row>
    <row r="122" ht="18" customHeight="1">
      <c r="A122" t="s" s="20">
        <f>"F "&amp;B122</f>
        <v>8089</v>
      </c>
      <c r="B122" s="106">
        <v>119</v>
      </c>
      <c r="C122" s="106">
        <v>1919</v>
      </c>
      <c r="D122" s="127"/>
      <c r="E122" s="113"/>
      <c r="F122" s="113"/>
      <c r="G122" s="113"/>
      <c r="H122" s="32"/>
      <c r="I122" s="114"/>
      <c r="J122" s="114">
        <v>1002621.74189447</v>
      </c>
      <c r="K122" s="114">
        <v>923769.612205977</v>
      </c>
      <c r="L122" s="114">
        <v>1006.993006993010</v>
      </c>
      <c r="M122" s="114">
        <v>823079.465988558</v>
      </c>
      <c r="N122" t="s" s="30">
        <v>7863</v>
      </c>
      <c r="O122" s="114"/>
      <c r="P122" s="128"/>
    </row>
    <row r="123" ht="18" customHeight="1">
      <c r="A123" t="s" s="20">
        <f>"F "&amp;B123</f>
        <v>8090</v>
      </c>
      <c r="B123" s="108">
        <v>120</v>
      </c>
      <c r="C123" s="108">
        <v>1920</v>
      </c>
      <c r="D123" s="129"/>
      <c r="E123" s="111"/>
      <c r="F123" s="111"/>
      <c r="G123" s="111"/>
      <c r="H123" s="16"/>
      <c r="I123" s="112"/>
      <c r="J123" s="112">
        <v>1063128.28989193</v>
      </c>
      <c r="K123" s="112">
        <v>873900.572155118</v>
      </c>
      <c r="L123" s="112">
        <v>39556.5162110617</v>
      </c>
      <c r="M123" s="112">
        <v>823079.465988558</v>
      </c>
      <c r="N123" t="s" s="34">
        <v>7863</v>
      </c>
      <c r="O123" s="112"/>
      <c r="P123" s="130"/>
    </row>
    <row r="124" ht="18" customHeight="1">
      <c r="A124" t="s" s="20">
        <f>"F "&amp;B124</f>
        <v>8091</v>
      </c>
      <c r="B124" s="106">
        <v>121</v>
      </c>
      <c r="C124" s="106">
        <v>1921</v>
      </c>
      <c r="D124" s="127"/>
      <c r="E124" s="113"/>
      <c r="F124" s="113"/>
      <c r="G124" s="113"/>
      <c r="H124" s="32"/>
      <c r="I124" s="114"/>
      <c r="J124" s="114">
        <v>1039862.17418945</v>
      </c>
      <c r="K124" s="114">
        <v>1327372.40940877</v>
      </c>
      <c r="L124" s="114">
        <v>132273.108709472</v>
      </c>
      <c r="M124" s="114">
        <v>625997.202797203</v>
      </c>
      <c r="N124" t="s" s="30">
        <v>7863</v>
      </c>
      <c r="O124" s="114"/>
      <c r="P124" s="128"/>
    </row>
    <row r="125" ht="18" customHeight="1">
      <c r="A125" t="s" s="20">
        <f>"F "&amp;B125</f>
        <v>8092</v>
      </c>
      <c r="B125" s="108">
        <v>122</v>
      </c>
      <c r="C125" s="108">
        <v>1922</v>
      </c>
      <c r="D125" s="129"/>
      <c r="E125" s="111"/>
      <c r="F125" s="111"/>
      <c r="G125" s="111"/>
      <c r="H125" s="16"/>
      <c r="I125" s="112"/>
      <c r="J125" s="112">
        <v>1070273.36300064</v>
      </c>
      <c r="K125" s="112">
        <v>1033943.80165289</v>
      </c>
      <c r="L125" s="112">
        <v>197311.125238398</v>
      </c>
      <c r="M125" s="112">
        <v>793098.537825811</v>
      </c>
      <c r="N125" t="s" s="34">
        <v>7873</v>
      </c>
      <c r="O125" s="112"/>
      <c r="P125" s="130"/>
    </row>
    <row r="126" ht="18" customHeight="1">
      <c r="A126" t="s" s="20">
        <f>"F "&amp;B126</f>
        <v>8093</v>
      </c>
      <c r="B126" s="106">
        <v>123</v>
      </c>
      <c r="C126" s="106">
        <v>1923</v>
      </c>
      <c r="D126" s="127"/>
      <c r="E126" s="113"/>
      <c r="F126" s="113"/>
      <c r="G126" s="113"/>
      <c r="H126" s="32"/>
      <c r="I126" s="114"/>
      <c r="J126" s="114">
        <v>1028519.77113795</v>
      </c>
      <c r="K126" s="114">
        <v>1132084.42466624</v>
      </c>
      <c r="L126" s="114">
        <v>262413.223140496</v>
      </c>
      <c r="M126" s="114">
        <v>701645.2638270831</v>
      </c>
      <c r="N126" t="s" s="30">
        <v>7873</v>
      </c>
      <c r="O126" s="114"/>
      <c r="P126" s="128"/>
    </row>
    <row r="127" ht="18" customHeight="1">
      <c r="A127" t="s" s="20">
        <f>"F "&amp;B127</f>
        <v>8094</v>
      </c>
      <c r="B127" s="108">
        <v>124</v>
      </c>
      <c r="C127" s="108">
        <v>1924</v>
      </c>
      <c r="D127" s="129"/>
      <c r="E127" s="111"/>
      <c r="F127" s="111"/>
      <c r="G127" s="111"/>
      <c r="H127" s="16"/>
      <c r="I127" s="112"/>
      <c r="J127" s="112">
        <v>883453.273998729</v>
      </c>
      <c r="K127" s="112">
        <v>866544.9459631291</v>
      </c>
      <c r="L127" s="112">
        <v>127425.810553083</v>
      </c>
      <c r="M127" s="112">
        <v>701645.2638270831</v>
      </c>
      <c r="N127" t="s" s="34">
        <v>7873</v>
      </c>
      <c r="O127" s="112"/>
      <c r="P127" s="130"/>
    </row>
    <row r="128" ht="18" customHeight="1">
      <c r="A128" t="s" s="20">
        <f>"F "&amp;B128</f>
        <v>8095</v>
      </c>
      <c r="B128" s="106">
        <v>125</v>
      </c>
      <c r="C128" s="106">
        <v>1925</v>
      </c>
      <c r="D128" s="127"/>
      <c r="E128" s="113"/>
      <c r="F128" s="113"/>
      <c r="G128" s="113"/>
      <c r="H128" s="32"/>
      <c r="I128" s="114"/>
      <c r="J128" s="114">
        <v>937382.326764146</v>
      </c>
      <c r="K128" s="114">
        <v>913072.600127147</v>
      </c>
      <c r="L128" s="114">
        <v>35519.3897012079</v>
      </c>
      <c r="M128" s="114">
        <v>701645.2638270831</v>
      </c>
      <c r="N128" t="s" s="30">
        <v>7873</v>
      </c>
      <c r="O128" s="114"/>
      <c r="P128" s="128"/>
    </row>
    <row r="129" ht="18" customHeight="1">
      <c r="A129" t="s" s="20">
        <f>"F "&amp;B129</f>
        <v>8096</v>
      </c>
      <c r="B129" s="108">
        <v>126</v>
      </c>
      <c r="C129" s="108">
        <v>1926</v>
      </c>
      <c r="D129" s="129"/>
      <c r="E129" s="111"/>
      <c r="F129" s="111"/>
      <c r="G129" s="111"/>
      <c r="H129" s="16"/>
      <c r="I129" s="112"/>
      <c r="J129" s="112">
        <v>1050426.44628099</v>
      </c>
      <c r="K129" s="112">
        <v>978975.715193898</v>
      </c>
      <c r="L129" s="112">
        <v>66932.9942784489</v>
      </c>
      <c r="M129" s="112">
        <v>701645.2638270831</v>
      </c>
      <c r="N129" t="s" s="34">
        <v>7873</v>
      </c>
      <c r="O129" s="112"/>
      <c r="P129" s="130"/>
    </row>
    <row r="130" ht="18" customHeight="1">
      <c r="A130" t="s" s="20">
        <f>"F "&amp;B130</f>
        <v>8097</v>
      </c>
      <c r="B130" s="106">
        <v>127</v>
      </c>
      <c r="C130" s="106">
        <v>1927</v>
      </c>
      <c r="D130" s="127"/>
      <c r="E130" s="113"/>
      <c r="F130" s="113"/>
      <c r="G130" s="113"/>
      <c r="H130" s="32"/>
      <c r="I130" s="114"/>
      <c r="J130" s="114">
        <v>1005056.83407502</v>
      </c>
      <c r="K130" s="114">
        <v>1046334.39287985</v>
      </c>
      <c r="L130" s="114">
        <v>65326.382708201</v>
      </c>
      <c r="M130" s="114">
        <v>701645.2638270831</v>
      </c>
      <c r="N130" t="s" s="30">
        <v>7873</v>
      </c>
      <c r="O130" s="114"/>
      <c r="P130" s="128"/>
    </row>
    <row r="131" ht="18" customHeight="1">
      <c r="A131" t="s" s="20">
        <f>"F "&amp;B131</f>
        <v>8098</v>
      </c>
      <c r="B131" s="108">
        <v>128</v>
      </c>
      <c r="C131" s="108">
        <v>1928</v>
      </c>
      <c r="D131" s="129"/>
      <c r="E131" s="111"/>
      <c r="F131" s="111"/>
      <c r="G131" s="111"/>
      <c r="H131" s="16"/>
      <c r="I131" s="112"/>
      <c r="J131" s="112">
        <v>979529.561347744</v>
      </c>
      <c r="K131" s="112">
        <v>984106.802288621</v>
      </c>
      <c r="L131" s="112">
        <v>32040.6865861412</v>
      </c>
      <c r="M131" s="112">
        <v>1661538.46153846</v>
      </c>
      <c r="N131" t="s" s="34">
        <v>7880</v>
      </c>
      <c r="O131" s="112"/>
      <c r="P131" s="130"/>
    </row>
    <row r="132" ht="18" customHeight="1">
      <c r="A132" t="s" s="20">
        <f>"F "&amp;B132</f>
        <v>8099</v>
      </c>
      <c r="B132" s="106">
        <v>129</v>
      </c>
      <c r="C132" s="106">
        <v>1929</v>
      </c>
      <c r="D132" s="127"/>
      <c r="E132" s="113"/>
      <c r="F132" s="113"/>
      <c r="G132" s="113"/>
      <c r="H132" s="32"/>
      <c r="I132" s="114"/>
      <c r="J132" s="114">
        <v>974952.320406867</v>
      </c>
      <c r="K132" s="114">
        <v>961220.597584235</v>
      </c>
      <c r="L132" s="114">
        <v>4577.240940877310</v>
      </c>
      <c r="M132" s="114">
        <v>1757660.52129689</v>
      </c>
      <c r="N132" t="s" s="30">
        <v>7880</v>
      </c>
      <c r="O132" s="114"/>
      <c r="P132" s="128"/>
    </row>
    <row r="133" ht="18" customHeight="1">
      <c r="A133" t="s" s="20">
        <f>"F "&amp;B133</f>
        <v>8100</v>
      </c>
      <c r="B133" s="108">
        <v>130</v>
      </c>
      <c r="C133" s="108">
        <v>1930</v>
      </c>
      <c r="D133" s="129"/>
      <c r="E133" s="111"/>
      <c r="F133" s="111"/>
      <c r="G133" s="111"/>
      <c r="H133" s="16"/>
      <c r="I133" s="112"/>
      <c r="J133" s="112">
        <v>1093960.58486968</v>
      </c>
      <c r="K133" s="112">
        <v>1020724.72981564</v>
      </c>
      <c r="L133" s="112">
        <v>4577.240940877310</v>
      </c>
      <c r="M133" s="112">
        <v>1757660.52129689</v>
      </c>
      <c r="N133" t="s" s="34">
        <v>7880</v>
      </c>
      <c r="O133" s="112"/>
      <c r="P133" s="130"/>
    </row>
    <row r="134" ht="18" customHeight="1">
      <c r="A134" t="s" s="20">
        <f>"F "&amp;B134</f>
        <v>8101</v>
      </c>
      <c r="B134" s="106">
        <v>131</v>
      </c>
      <c r="C134" s="106">
        <v>1931</v>
      </c>
      <c r="D134" s="127"/>
      <c r="E134" s="113"/>
      <c r="F134" s="113"/>
      <c r="G134" s="113"/>
      <c r="H134" s="32"/>
      <c r="I134" s="114"/>
      <c r="J134" s="114">
        <v>823903.3693579159</v>
      </c>
      <c r="K134" s="114">
        <v>974952.320406867</v>
      </c>
      <c r="L134" s="114">
        <v>9154.481881754620</v>
      </c>
      <c r="M134" s="114">
        <v>1757660.52129689</v>
      </c>
      <c r="N134" t="s" s="30">
        <v>7880</v>
      </c>
      <c r="O134" s="114"/>
      <c r="P134" s="128"/>
    </row>
    <row r="135" ht="18" customHeight="1">
      <c r="A135" t="s" s="20">
        <f>"F "&amp;B135</f>
        <v>8102</v>
      </c>
      <c r="B135" s="108">
        <v>132</v>
      </c>
      <c r="C135" s="108">
        <v>1932</v>
      </c>
      <c r="D135" s="129"/>
      <c r="E135" s="111"/>
      <c r="F135" s="111"/>
      <c r="G135" s="111"/>
      <c r="H135" s="16"/>
      <c r="I135" s="112"/>
      <c r="J135" s="112">
        <v>842212.333121425</v>
      </c>
      <c r="K135" s="112">
        <v>883407.5015893209</v>
      </c>
      <c r="L135" s="112">
        <v>567577.876668786</v>
      </c>
      <c r="M135" s="112">
        <v>2444246.66242848</v>
      </c>
      <c r="N135" t="s" s="34">
        <v>7880</v>
      </c>
      <c r="O135" s="112"/>
      <c r="P135" s="130"/>
    </row>
    <row r="136" ht="18" customHeight="1">
      <c r="A136" t="s" s="20">
        <f>"F "&amp;B136</f>
        <v>8103</v>
      </c>
      <c r="B136" s="106">
        <v>133</v>
      </c>
      <c r="C136" s="106">
        <v>1933</v>
      </c>
      <c r="D136" s="127"/>
      <c r="E136" s="113"/>
      <c r="F136" s="113"/>
      <c r="G136" s="113"/>
      <c r="H136" s="32"/>
      <c r="I136" s="114"/>
      <c r="J136" s="114">
        <v>993261.284170376</v>
      </c>
      <c r="K136" s="114">
        <v>901716.46535283</v>
      </c>
      <c r="L136" s="114">
        <v>425683.40750159</v>
      </c>
      <c r="M136" s="114">
        <v>2540368.72218691</v>
      </c>
      <c r="N136" t="s" s="30">
        <v>7880</v>
      </c>
      <c r="O136" s="114"/>
      <c r="P136" s="128"/>
    </row>
    <row r="137" ht="28" customHeight="1">
      <c r="A137" t="s" s="20">
        <f>"F "&amp;B137</f>
        <v>8104</v>
      </c>
      <c r="B137" s="108">
        <v>134</v>
      </c>
      <c r="C137" s="108">
        <v>1934</v>
      </c>
      <c r="D137" s="129"/>
      <c r="E137" s="111"/>
      <c r="F137" s="111"/>
      <c r="G137" s="111"/>
      <c r="H137" s="16"/>
      <c r="I137" s="112"/>
      <c r="J137" s="112">
        <v>590464.081373173</v>
      </c>
      <c r="K137" s="112">
        <v>768976.4780673879</v>
      </c>
      <c r="L137" s="112">
        <v>32040.6865861412</v>
      </c>
      <c r="M137" s="112">
        <v>2810425.93769867</v>
      </c>
      <c r="N137" t="s" s="34">
        <v>7880</v>
      </c>
      <c r="O137" t="s" s="34">
        <v>8105</v>
      </c>
      <c r="P137" s="130"/>
    </row>
    <row r="138" ht="18" customHeight="1">
      <c r="A138" t="s" s="20">
        <f>"F "&amp;B138</f>
        <v>8106</v>
      </c>
      <c r="B138" s="106">
        <v>135</v>
      </c>
      <c r="C138" s="106">
        <v>1935</v>
      </c>
      <c r="D138" s="127"/>
      <c r="E138" s="113"/>
      <c r="F138" s="113"/>
      <c r="G138" s="113"/>
      <c r="H138" s="32"/>
      <c r="I138" s="114"/>
      <c r="J138" s="114">
        <v>1277050.22250477</v>
      </c>
      <c r="K138" s="114">
        <v>1272472.98156389</v>
      </c>
      <c r="L138" t="s" s="30"/>
      <c r="M138" s="114">
        <v>2920279.72027972</v>
      </c>
      <c r="N138" t="s" s="30">
        <v>7880</v>
      </c>
      <c r="O138" s="114"/>
      <c r="P138" s="128"/>
    </row>
    <row r="139" ht="18" customHeight="1">
      <c r="A139" t="s" s="20">
        <f>"F "&amp;B139</f>
        <v>8107</v>
      </c>
      <c r="B139" s="108">
        <v>136</v>
      </c>
      <c r="C139" s="108">
        <v>1936</v>
      </c>
      <c r="D139" s="129"/>
      <c r="E139" s="111"/>
      <c r="F139" s="111"/>
      <c r="G139" s="111"/>
      <c r="H139" s="16"/>
      <c r="I139" s="112"/>
      <c r="J139" s="112"/>
      <c r="K139" s="112"/>
      <c r="L139" s="112"/>
      <c r="M139" s="112"/>
      <c r="N139" s="112"/>
      <c r="O139" s="112"/>
      <c r="P139" s="130"/>
    </row>
    <row r="140" ht="28" customHeight="1">
      <c r="A140" t="s" s="20">
        <f>"F "&amp;B140</f>
        <v>8108</v>
      </c>
      <c r="B140" s="106">
        <v>137</v>
      </c>
      <c r="C140" s="106">
        <v>1937</v>
      </c>
      <c r="D140" s="127"/>
      <c r="E140" s="113"/>
      <c r="F140" s="113"/>
      <c r="G140" s="113"/>
      <c r="H140" s="32"/>
      <c r="I140" s="114"/>
      <c r="J140" s="114">
        <v>1551160</v>
      </c>
      <c r="K140" s="114">
        <v>1531400</v>
      </c>
      <c r="L140" s="114"/>
      <c r="M140" s="114"/>
      <c r="N140" t="s" s="30">
        <v>7896</v>
      </c>
      <c r="O140" t="s" s="30">
        <v>8109</v>
      </c>
      <c r="P140" s="128"/>
    </row>
    <row r="141" ht="28" customHeight="1">
      <c r="A141" t="s" s="20">
        <f>"F "&amp;B141</f>
        <v>8110</v>
      </c>
      <c r="B141" s="108">
        <v>138</v>
      </c>
      <c r="C141" s="108">
        <v>1938</v>
      </c>
      <c r="D141" s="129"/>
      <c r="E141" s="111"/>
      <c r="F141" s="111"/>
      <c r="G141" s="111"/>
      <c r="H141" s="16"/>
      <c r="I141" s="112"/>
      <c r="J141" s="112">
        <v>1740840</v>
      </c>
      <c r="K141" s="112">
        <v>1872870</v>
      </c>
      <c r="L141" s="112"/>
      <c r="M141" s="112">
        <v>3080198.4</v>
      </c>
      <c r="N141" t="s" s="34">
        <v>8111</v>
      </c>
      <c r="O141" t="s" s="34">
        <v>8112</v>
      </c>
      <c r="P141" s="130"/>
    </row>
    <row r="142" ht="18" customHeight="1">
      <c r="A142" t="s" s="20">
        <f>"F "&amp;B142</f>
        <v>8113</v>
      </c>
      <c r="B142" s="106">
        <v>139</v>
      </c>
      <c r="C142" s="106">
        <v>1939</v>
      </c>
      <c r="D142" s="127"/>
      <c r="E142" s="113"/>
      <c r="F142" s="113"/>
      <c r="G142" s="113"/>
      <c r="H142" s="32"/>
      <c r="I142" s="114"/>
      <c r="J142" s="114">
        <v>1966860</v>
      </c>
      <c r="K142" s="114">
        <v>1966860</v>
      </c>
      <c r="L142" s="114"/>
      <c r="M142" s="114"/>
      <c r="N142" t="s" s="30">
        <v>7896</v>
      </c>
      <c r="O142" s="114"/>
      <c r="P142" s="128"/>
    </row>
    <row r="143" ht="18" customHeight="1">
      <c r="A143" t="s" s="20">
        <f>"F "&amp;B143</f>
        <v>8114</v>
      </c>
      <c r="B143" s="108">
        <v>140</v>
      </c>
      <c r="C143" s="108">
        <v>1940</v>
      </c>
      <c r="D143" s="129"/>
      <c r="E143" s="111"/>
      <c r="F143" s="111"/>
      <c r="G143" s="111"/>
      <c r="H143" s="16"/>
      <c r="I143" s="112"/>
      <c r="J143" s="112">
        <v>1757080</v>
      </c>
      <c r="K143" s="112">
        <v>1684540</v>
      </c>
      <c r="L143" s="112"/>
      <c r="M143" s="112"/>
      <c r="N143" t="s" s="34">
        <v>7896</v>
      </c>
      <c r="O143" s="112"/>
      <c r="P143" s="130"/>
    </row>
    <row r="144" ht="18" customHeight="1">
      <c r="A144" t="s" s="20">
        <f>"F "&amp;B144</f>
        <v>8115</v>
      </c>
      <c r="B144" s="106">
        <v>141</v>
      </c>
      <c r="C144" s="106">
        <v>1941</v>
      </c>
      <c r="D144" s="127"/>
      <c r="E144" s="113"/>
      <c r="F144" s="113"/>
      <c r="G144" s="113"/>
      <c r="H144" s="32"/>
      <c r="I144" s="114"/>
      <c r="J144" s="114">
        <v>1575730</v>
      </c>
      <c r="K144" s="114">
        <v>1523340</v>
      </c>
      <c r="L144" s="114"/>
      <c r="M144" s="114"/>
      <c r="N144" t="s" s="30">
        <v>7896</v>
      </c>
      <c r="O144" s="114"/>
      <c r="P144" s="128"/>
    </row>
    <row r="145" ht="18" customHeight="1">
      <c r="A145" t="s" s="20">
        <f>"F "&amp;B145</f>
        <v>8116</v>
      </c>
      <c r="B145" s="108">
        <v>142</v>
      </c>
      <c r="C145" s="108">
        <v>1942</v>
      </c>
      <c r="D145" s="129"/>
      <c r="E145" s="111"/>
      <c r="F145" s="111"/>
      <c r="G145" s="111"/>
      <c r="H145" s="16"/>
      <c r="I145" s="112"/>
      <c r="J145" s="112">
        <v>1648270</v>
      </c>
      <c r="K145" s="112">
        <v>1636180</v>
      </c>
      <c r="L145" s="112"/>
      <c r="M145" s="112"/>
      <c r="N145" t="s" s="34">
        <v>7896</v>
      </c>
      <c r="O145" s="112"/>
      <c r="P145" s="130"/>
    </row>
    <row r="146" ht="18" customHeight="1">
      <c r="A146" t="s" s="20">
        <f>"F "&amp;B146</f>
        <v>8117</v>
      </c>
      <c r="B146" s="106">
        <v>143</v>
      </c>
      <c r="C146" s="106">
        <v>1943</v>
      </c>
      <c r="D146" s="127"/>
      <c r="E146" s="113"/>
      <c r="F146" s="113"/>
      <c r="G146" s="113"/>
      <c r="H146" s="32"/>
      <c r="I146" s="114"/>
      <c r="J146" s="114">
        <v>1877980</v>
      </c>
      <c r="K146" s="114">
        <v>1837680</v>
      </c>
      <c r="L146" s="114"/>
      <c r="M146" s="114"/>
      <c r="N146" t="s" s="30">
        <v>7896</v>
      </c>
      <c r="O146" s="114"/>
      <c r="P146" s="128"/>
    </row>
    <row r="147" ht="18" customHeight="1">
      <c r="A147" t="s" s="20">
        <f>"F "&amp;B147</f>
        <v>8118</v>
      </c>
      <c r="B147" s="108">
        <v>144</v>
      </c>
      <c r="C147" s="108">
        <v>1944</v>
      </c>
      <c r="D147" s="129"/>
      <c r="E147" s="111"/>
      <c r="F147" s="111"/>
      <c r="G147" s="111"/>
      <c r="H147" s="16"/>
      <c r="I147" s="112"/>
      <c r="J147" s="112">
        <v>2510690</v>
      </c>
      <c r="K147" s="112">
        <v>2462330</v>
      </c>
      <c r="L147" s="112"/>
      <c r="M147" s="112"/>
      <c r="N147" t="s" s="34">
        <v>7896</v>
      </c>
      <c r="O147" s="112"/>
      <c r="P147" s="130"/>
    </row>
    <row r="148" ht="18" customHeight="1">
      <c r="A148" t="s" s="20">
        <f>"F "&amp;B148</f>
        <v>8119</v>
      </c>
      <c r="B148" s="106">
        <v>145</v>
      </c>
      <c r="C148" s="106">
        <v>1945</v>
      </c>
      <c r="D148" s="127"/>
      <c r="E148" s="113"/>
      <c r="F148" s="113"/>
      <c r="G148" s="113"/>
      <c r="H148" s="32"/>
      <c r="I148" s="114"/>
      <c r="J148" s="114">
        <v>2506660</v>
      </c>
      <c r="K148" s="114">
        <v>2530840</v>
      </c>
      <c r="L148" s="114"/>
      <c r="M148" s="114"/>
      <c r="N148" t="s" s="30">
        <v>7896</v>
      </c>
      <c r="O148" s="114"/>
      <c r="P148" s="128"/>
    </row>
    <row r="149" ht="18" customHeight="1">
      <c r="A149" t="s" s="20">
        <f>"F "&amp;B149</f>
        <v>8120</v>
      </c>
      <c r="B149" s="108">
        <v>146</v>
      </c>
      <c r="C149" s="108">
        <v>1946</v>
      </c>
      <c r="D149" s="129"/>
      <c r="E149" s="111"/>
      <c r="F149" s="111"/>
      <c r="G149" s="111"/>
      <c r="H149" s="16"/>
      <c r="I149" s="112"/>
      <c r="J149" s="112">
        <v>2498600</v>
      </c>
      <c r="K149" s="112">
        <v>2635620</v>
      </c>
      <c r="L149" s="112"/>
      <c r="M149" s="112"/>
      <c r="N149" t="s" s="34">
        <v>7896</v>
      </c>
      <c r="O149" s="112"/>
      <c r="P149" s="130"/>
    </row>
    <row r="150" ht="28" customHeight="1">
      <c r="A150" t="s" s="20">
        <f>"F "&amp;B150</f>
        <v>8121</v>
      </c>
      <c r="B150" s="106">
        <v>147</v>
      </c>
      <c r="C150" s="106">
        <v>1947</v>
      </c>
      <c r="D150" s="127"/>
      <c r="E150" s="113"/>
      <c r="F150" s="113"/>
      <c r="G150" s="113"/>
      <c r="H150" s="32"/>
      <c r="I150" s="114"/>
      <c r="J150" s="114">
        <v>2505798</v>
      </c>
      <c r="K150" s="114">
        <v>2909985</v>
      </c>
      <c r="L150" s="114"/>
      <c r="M150" s="114"/>
      <c r="N150" t="s" s="30">
        <v>7907</v>
      </c>
      <c r="O150" t="s" s="30">
        <v>8109</v>
      </c>
      <c r="P150" s="128"/>
    </row>
    <row r="151" ht="18" customHeight="1">
      <c r="A151" t="s" s="20">
        <f>"F "&amp;B151</f>
        <v>8122</v>
      </c>
      <c r="B151" s="108">
        <v>148</v>
      </c>
      <c r="C151" s="108">
        <v>1948</v>
      </c>
      <c r="D151" s="129"/>
      <c r="E151" s="111"/>
      <c r="F151" s="111"/>
      <c r="G151" s="111"/>
      <c r="H151" s="16"/>
      <c r="I151" s="112"/>
      <c r="J151" s="112">
        <v>2579713</v>
      </c>
      <c r="K151" s="112">
        <v>3394916</v>
      </c>
      <c r="L151" s="112"/>
      <c r="M151" s="112"/>
      <c r="N151" t="s" s="34">
        <v>7907</v>
      </c>
      <c r="O151" s="112"/>
      <c r="P151" s="130"/>
    </row>
    <row r="152" ht="18" customHeight="1">
      <c r="A152" t="s" s="20">
        <f>"F "&amp;B152</f>
        <v>8123</v>
      </c>
      <c r="B152" s="106">
        <v>149</v>
      </c>
      <c r="C152" s="106">
        <v>1949</v>
      </c>
      <c r="D152" s="127"/>
      <c r="E152" s="113"/>
      <c r="F152" s="113"/>
      <c r="G152" s="113"/>
      <c r="H152" s="32"/>
      <c r="I152" s="114"/>
      <c r="J152" s="114">
        <v>2387242</v>
      </c>
      <c r="K152" s="114">
        <v>3847374</v>
      </c>
      <c r="L152" s="114"/>
      <c r="M152" s="114">
        <v>1160503</v>
      </c>
      <c r="N152" t="s" s="30">
        <v>7907</v>
      </c>
      <c r="O152" s="114"/>
      <c r="P152" s="128"/>
    </row>
    <row r="153" ht="18" customHeight="1">
      <c r="A153" t="s" s="20">
        <f>"F "&amp;B153</f>
        <v>8124</v>
      </c>
      <c r="B153" s="108">
        <v>150</v>
      </c>
      <c r="C153" s="108">
        <v>1950</v>
      </c>
      <c r="D153" s="129"/>
      <c r="E153" s="111"/>
      <c r="F153" s="111"/>
      <c r="G153" s="111"/>
      <c r="H153" s="16"/>
      <c r="I153" s="112"/>
      <c r="J153" s="112">
        <v>5360473</v>
      </c>
      <c r="K153" s="112">
        <v>5415752</v>
      </c>
      <c r="L153" s="112"/>
      <c r="M153" s="112"/>
      <c r="N153" t="s" s="34">
        <v>7910</v>
      </c>
      <c r="O153" s="112"/>
      <c r="P153" s="130"/>
    </row>
    <row r="154" ht="18" customHeight="1">
      <c r="A154" t="s" s="20">
        <f>"F "&amp;B154</f>
        <v>8125</v>
      </c>
      <c r="B154" s="106">
        <v>151</v>
      </c>
      <c r="C154" s="106">
        <v>1951</v>
      </c>
      <c r="D154" s="127"/>
      <c r="E154" s="113"/>
      <c r="F154" s="113"/>
      <c r="G154" s="113"/>
      <c r="H154" s="32"/>
      <c r="I154" s="114"/>
      <c r="J154" s="114">
        <v>4883952</v>
      </c>
      <c r="K154" s="114">
        <v>4441305</v>
      </c>
      <c r="L154" s="114"/>
      <c r="M154" s="114"/>
      <c r="N154" t="s" s="30">
        <v>7910</v>
      </c>
      <c r="O154" s="114"/>
      <c r="P154" s="128"/>
    </row>
    <row r="155" ht="18" customHeight="1">
      <c r="A155" t="s" s="20">
        <f>"F "&amp;B155</f>
        <v>8126</v>
      </c>
      <c r="B155" s="108">
        <v>152</v>
      </c>
      <c r="C155" s="108">
        <v>1952</v>
      </c>
      <c r="D155" s="129"/>
      <c r="E155" s="111"/>
      <c r="F155" s="111"/>
      <c r="G155" s="111"/>
      <c r="H155" s="16"/>
      <c r="I155" s="112"/>
      <c r="J155" s="112">
        <v>4921202</v>
      </c>
      <c r="K155" s="112">
        <v>4907330</v>
      </c>
      <c r="L155" s="112"/>
      <c r="M155" s="112">
        <v>1489718</v>
      </c>
      <c r="N155" t="s" s="34">
        <v>7910</v>
      </c>
      <c r="O155" s="112"/>
      <c r="P155" s="130"/>
    </row>
    <row r="156" ht="18" customHeight="1">
      <c r="A156" t="s" s="20">
        <f>"F "&amp;B156</f>
        <v>8127</v>
      </c>
      <c r="B156" s="106">
        <v>153</v>
      </c>
      <c r="C156" s="106">
        <v>1953</v>
      </c>
      <c r="D156" s="127"/>
      <c r="E156" s="113"/>
      <c r="F156" s="113"/>
      <c r="G156" s="113"/>
      <c r="H156" s="32"/>
      <c r="I156" s="114"/>
      <c r="J156" s="114">
        <v>5768045</v>
      </c>
      <c r="K156" s="114">
        <v>5528355</v>
      </c>
      <c r="L156" s="114"/>
      <c r="M156" s="114">
        <v>1917423</v>
      </c>
      <c r="N156" t="s" s="30">
        <v>7915</v>
      </c>
      <c r="O156" s="114"/>
      <c r="P156" s="128"/>
    </row>
    <row r="157" ht="18" customHeight="1">
      <c r="A157" t="s" s="20">
        <f>"F "&amp;B157</f>
        <v>8128</v>
      </c>
      <c r="B157" s="108">
        <v>154</v>
      </c>
      <c r="C157" s="108">
        <v>1954</v>
      </c>
      <c r="D157" s="129"/>
      <c r="E157" s="111"/>
      <c r="F157" s="111"/>
      <c r="G157" s="111"/>
      <c r="H157" s="16"/>
      <c r="I157" s="112"/>
      <c r="J157" s="112">
        <v>5330232</v>
      </c>
      <c r="K157" s="112">
        <v>5339679</v>
      </c>
      <c r="L157" s="112"/>
      <c r="M157" s="112">
        <v>2121512</v>
      </c>
      <c r="N157" t="s" s="34">
        <v>7915</v>
      </c>
      <c r="O157" s="112"/>
      <c r="P157" s="130"/>
    </row>
    <row r="158" ht="18" customHeight="1">
      <c r="A158" t="s" s="20">
        <f>"F "&amp;B158</f>
        <v>8129</v>
      </c>
      <c r="B158" s="106">
        <v>155</v>
      </c>
      <c r="C158" s="106">
        <v>1955</v>
      </c>
      <c r="D158" s="127"/>
      <c r="E158" s="113"/>
      <c r="F158" s="113"/>
      <c r="G158" s="113"/>
      <c r="H158" s="32"/>
      <c r="I158" s="114"/>
      <c r="J158" s="114">
        <v>5393791</v>
      </c>
      <c r="K158" s="114">
        <v>5694732</v>
      </c>
      <c r="L158" s="114"/>
      <c r="M158" s="114"/>
      <c r="N158" t="s" s="30">
        <v>7918</v>
      </c>
      <c r="O158" s="114"/>
      <c r="P158" s="128"/>
    </row>
    <row r="159" ht="18" customHeight="1">
      <c r="A159" t="s" s="20">
        <f>"F "&amp;B159</f>
        <v>8130</v>
      </c>
      <c r="B159" s="108">
        <v>156</v>
      </c>
      <c r="C159" s="108">
        <v>1956</v>
      </c>
      <c r="D159" s="129"/>
      <c r="E159" s="111"/>
      <c r="F159" s="111"/>
      <c r="G159" s="111"/>
      <c r="H159" s="16"/>
      <c r="I159" s="112"/>
      <c r="J159" s="112">
        <v>6726936</v>
      </c>
      <c r="K159" s="112">
        <v>6702208</v>
      </c>
      <c r="L159" s="112"/>
      <c r="M159" s="112">
        <v>3071849</v>
      </c>
      <c r="N159" t="s" s="34">
        <v>7918</v>
      </c>
      <c r="O159" s="112"/>
      <c r="P159" s="130"/>
    </row>
    <row r="160" ht="18" customHeight="1">
      <c r="A160" t="s" s="20">
        <f>"F "&amp;B160</f>
        <v>8131</v>
      </c>
      <c r="B160" s="106">
        <v>157</v>
      </c>
      <c r="C160" s="106">
        <v>1957</v>
      </c>
      <c r="D160" s="127"/>
      <c r="E160" s="113"/>
      <c r="F160" s="113"/>
      <c r="G160" s="113"/>
      <c r="H160" s="32"/>
      <c r="I160" s="114"/>
      <c r="J160" s="114">
        <v>8691319</v>
      </c>
      <c r="K160" s="114">
        <v>8002687</v>
      </c>
      <c r="L160" s="114"/>
      <c r="M160" s="114"/>
      <c r="N160" t="s" s="30">
        <v>7921</v>
      </c>
      <c r="O160" s="114"/>
      <c r="P160" s="128"/>
    </row>
    <row r="161" ht="18" customHeight="1">
      <c r="A161" t="s" s="20">
        <f>"F "&amp;B161</f>
        <v>8132</v>
      </c>
      <c r="B161" s="108">
        <v>158</v>
      </c>
      <c r="C161" s="108">
        <v>1958</v>
      </c>
      <c r="D161" s="129"/>
      <c r="E161" s="111"/>
      <c r="F161" s="111"/>
      <c r="G161" s="111"/>
      <c r="H161" s="16"/>
      <c r="I161" s="112"/>
      <c r="J161" s="112">
        <v>8776448</v>
      </c>
      <c r="K161" s="112">
        <v>9262267</v>
      </c>
      <c r="L161" s="112"/>
      <c r="M161" s="112">
        <v>4177868</v>
      </c>
      <c r="N161" t="s" s="34">
        <v>7921</v>
      </c>
      <c r="O161" s="112"/>
      <c r="P161" s="130"/>
    </row>
    <row r="162" ht="18" customHeight="1">
      <c r="A162" t="s" s="20">
        <f>"F "&amp;B162</f>
        <v>8133</v>
      </c>
      <c r="B162" s="106">
        <v>159</v>
      </c>
      <c r="C162" s="106">
        <v>1959</v>
      </c>
      <c r="D162" s="127"/>
      <c r="E162" s="113"/>
      <c r="F162" s="113"/>
      <c r="G162" s="113"/>
      <c r="H162" s="32"/>
      <c r="I162" s="114"/>
      <c r="J162" s="114">
        <v>10372232</v>
      </c>
      <c r="K162" s="114">
        <v>10401434</v>
      </c>
      <c r="L162" s="114"/>
      <c r="M162" s="114"/>
      <c r="N162" t="s" s="30">
        <v>7925</v>
      </c>
      <c r="O162" s="114"/>
      <c r="P162" s="128"/>
    </row>
    <row r="163" ht="18" customHeight="1">
      <c r="A163" t="s" s="20">
        <f>"F "&amp;B163</f>
        <v>8134</v>
      </c>
      <c r="B163" s="108">
        <v>160</v>
      </c>
      <c r="C163" s="108">
        <v>1960</v>
      </c>
      <c r="D163" s="129"/>
      <c r="E163" s="111"/>
      <c r="F163" s="111"/>
      <c r="G163" s="111"/>
      <c r="H163" s="16"/>
      <c r="I163" s="112"/>
      <c r="J163" s="112">
        <v>8491468</v>
      </c>
      <c r="K163" s="112">
        <v>9365721</v>
      </c>
      <c r="L163" s="112"/>
      <c r="M163" s="112"/>
      <c r="N163" t="s" s="34">
        <v>7925</v>
      </c>
      <c r="O163" s="112"/>
      <c r="P163" s="130"/>
    </row>
    <row r="164" ht="18" customHeight="1">
      <c r="A164" t="s" s="20">
        <f>"F "&amp;B164</f>
        <v>8135</v>
      </c>
      <c r="B164" s="106">
        <v>161</v>
      </c>
      <c r="C164" s="106">
        <v>1961</v>
      </c>
      <c r="D164" s="127"/>
      <c r="E164" s="113"/>
      <c r="F164" s="113"/>
      <c r="G164" s="113"/>
      <c r="H164" s="32"/>
      <c r="I164" s="114"/>
      <c r="J164" s="114">
        <v>10491393</v>
      </c>
      <c r="K164" s="114">
        <v>9316775</v>
      </c>
      <c r="L164" s="114"/>
      <c r="M164" s="114">
        <v>4617754.63</v>
      </c>
      <c r="N164" t="s" s="30">
        <v>7925</v>
      </c>
      <c r="O164" s="114"/>
      <c r="P164" s="128"/>
    </row>
    <row r="165" ht="18" customHeight="1">
      <c r="A165" t="s" s="20">
        <f>"F "&amp;B165</f>
        <v>8136</v>
      </c>
      <c r="B165" s="108">
        <v>162</v>
      </c>
      <c r="C165" s="108">
        <v>1962</v>
      </c>
      <c r="D165" s="129"/>
      <c r="E165" s="111"/>
      <c r="F165" s="111"/>
      <c r="G165" s="111"/>
      <c r="H165" s="16"/>
      <c r="I165" s="112"/>
      <c r="J165" s="112">
        <v>12247205</v>
      </c>
      <c r="K165" s="112">
        <v>11958069</v>
      </c>
      <c r="L165" s="112"/>
      <c r="M165" s="112"/>
      <c r="N165" t="s" s="34">
        <v>7928</v>
      </c>
      <c r="O165" s="112"/>
      <c r="P165" s="130"/>
    </row>
    <row r="166" ht="18" customHeight="1">
      <c r="A166" t="s" s="20">
        <f>"F "&amp;B166</f>
        <v>8137</v>
      </c>
      <c r="B166" s="106">
        <v>163</v>
      </c>
      <c r="C166" s="106">
        <v>1963</v>
      </c>
      <c r="D166" s="127"/>
      <c r="E166" s="113"/>
      <c r="F166" s="113"/>
      <c r="G166" s="113"/>
      <c r="H166" s="32"/>
      <c r="I166" s="114"/>
      <c r="J166" s="114">
        <v>9676856</v>
      </c>
      <c r="K166" s="114">
        <v>17219056</v>
      </c>
      <c r="L166" s="114"/>
      <c r="M166" s="114">
        <v>4519847.39</v>
      </c>
      <c r="N166" t="s" s="30">
        <v>7928</v>
      </c>
      <c r="O166" s="114"/>
      <c r="P166" s="128"/>
    </row>
    <row r="167" ht="18" customHeight="1">
      <c r="A167" t="s" s="20">
        <f>"F "&amp;B167</f>
        <v>8138</v>
      </c>
      <c r="B167" s="108">
        <v>164</v>
      </c>
      <c r="C167" s="108">
        <v>1964</v>
      </c>
      <c r="D167" s="129"/>
      <c r="E167" s="111"/>
      <c r="F167" s="111"/>
      <c r="G167" s="111"/>
      <c r="H167" s="16"/>
      <c r="I167" s="112"/>
      <c r="J167" s="112">
        <v>14854882</v>
      </c>
      <c r="K167" s="112">
        <v>12676880</v>
      </c>
      <c r="L167" s="112"/>
      <c r="M167" s="112"/>
      <c r="N167" t="s" s="34">
        <v>7931</v>
      </c>
      <c r="O167" s="112"/>
      <c r="P167" s="130"/>
    </row>
    <row r="168" ht="18" customHeight="1">
      <c r="A168" t="s" s="20">
        <f>"F "&amp;B168</f>
        <v>8139</v>
      </c>
      <c r="B168" s="106">
        <v>165</v>
      </c>
      <c r="C168" s="106">
        <v>1965</v>
      </c>
      <c r="D168" s="127"/>
      <c r="E168" s="113"/>
      <c r="F168" s="113"/>
      <c r="G168" s="113"/>
      <c r="H168" s="32"/>
      <c r="I168" s="114"/>
      <c r="J168" s="114">
        <v>13507261</v>
      </c>
      <c r="K168" s="114">
        <v>13507637</v>
      </c>
      <c r="L168" s="114"/>
      <c r="M168" s="114">
        <v>6585272.34</v>
      </c>
      <c r="N168" t="s" s="30">
        <v>7931</v>
      </c>
      <c r="O168" s="114"/>
      <c r="P168" s="128"/>
    </row>
    <row r="169" ht="18" customHeight="1">
      <c r="A169" t="s" s="20">
        <f>"F "&amp;B169</f>
        <v>8140</v>
      </c>
      <c r="B169" s="108">
        <v>166</v>
      </c>
      <c r="C169" s="108">
        <v>1966</v>
      </c>
      <c r="D169" s="129"/>
      <c r="E169" s="111"/>
      <c r="F169" s="111"/>
      <c r="G169" s="111"/>
      <c r="H169" s="16"/>
      <c r="I169" s="112"/>
      <c r="J169" s="112">
        <v>13920268</v>
      </c>
      <c r="K169" s="112">
        <v>15661783</v>
      </c>
      <c r="L169" s="112"/>
      <c r="M169" s="112"/>
      <c r="N169" t="s" s="34">
        <v>8141</v>
      </c>
      <c r="O169" s="112"/>
      <c r="P169" s="130"/>
    </row>
    <row r="170" ht="18" customHeight="1">
      <c r="A170" t="s" s="20">
        <f>"F "&amp;B170</f>
        <v>8142</v>
      </c>
      <c r="B170" s="106">
        <v>167</v>
      </c>
      <c r="C170" s="106">
        <v>1967</v>
      </c>
      <c r="D170" s="127"/>
      <c r="E170" s="113"/>
      <c r="F170" s="113"/>
      <c r="G170" s="113"/>
      <c r="H170" s="32"/>
      <c r="I170" s="114"/>
      <c r="J170" s="114">
        <v>16918861</v>
      </c>
      <c r="K170" s="114">
        <v>15480044</v>
      </c>
      <c r="L170" s="114"/>
      <c r="M170" s="114">
        <v>7513862</v>
      </c>
      <c r="N170" t="s" s="30">
        <v>8141</v>
      </c>
      <c r="O170" s="114"/>
      <c r="P170" s="128"/>
    </row>
    <row r="171" ht="18" customHeight="1">
      <c r="A171" t="s" s="20">
        <f>"F "&amp;B171</f>
        <v>8143</v>
      </c>
      <c r="B171" s="108">
        <v>168</v>
      </c>
      <c r="C171" s="108">
        <v>1968</v>
      </c>
      <c r="D171" s="129"/>
      <c r="E171" s="111"/>
      <c r="F171" s="111"/>
      <c r="G171" s="111"/>
      <c r="H171" s="16"/>
      <c r="I171" s="112"/>
      <c r="J171" s="112"/>
      <c r="K171" s="112"/>
      <c r="L171" s="112"/>
      <c r="M171" s="112"/>
      <c r="N171" s="112"/>
      <c r="O171" s="112"/>
      <c r="P171" s="130"/>
    </row>
    <row r="172" ht="18" customHeight="1">
      <c r="A172" t="s" s="20">
        <f>"F "&amp;B172</f>
        <v>8144</v>
      </c>
      <c r="B172" s="106">
        <v>169</v>
      </c>
      <c r="C172" s="106">
        <v>1969</v>
      </c>
      <c r="D172" s="127"/>
      <c r="E172" s="113"/>
      <c r="F172" s="113"/>
      <c r="G172" s="113"/>
      <c r="H172" s="32"/>
      <c r="I172" s="114"/>
      <c r="J172" s="114"/>
      <c r="K172" s="114"/>
      <c r="L172" s="114"/>
      <c r="M172" s="114"/>
      <c r="N172" s="114"/>
      <c r="O172" s="114"/>
      <c r="P172" s="128"/>
    </row>
    <row r="173" ht="18" customHeight="1">
      <c r="A173" t="s" s="20">
        <f>"F "&amp;B173</f>
        <v>8145</v>
      </c>
      <c r="B173" s="108">
        <v>170</v>
      </c>
      <c r="C173" s="108">
        <v>1970</v>
      </c>
      <c r="D173" s="129"/>
      <c r="E173" s="111"/>
      <c r="F173" s="111"/>
      <c r="G173" s="111"/>
      <c r="H173" s="16"/>
      <c r="I173" s="112"/>
      <c r="J173" s="112"/>
      <c r="K173" s="112"/>
      <c r="L173" s="112"/>
      <c r="M173" s="112"/>
      <c r="N173" s="112"/>
      <c r="O173" s="112"/>
      <c r="P173" s="130"/>
    </row>
    <row r="174" ht="18.15" customHeight="1">
      <c r="A174" s="38"/>
      <c r="B174" s="115"/>
      <c r="C174" s="115"/>
      <c r="D174" s="135"/>
      <c r="E174" s="120"/>
      <c r="F174" s="120"/>
      <c r="G174" s="120"/>
      <c r="H174" s="70"/>
      <c r="I174" s="121"/>
      <c r="J174" s="121"/>
      <c r="K174" s="121"/>
      <c r="L174" s="121"/>
      <c r="M174" s="121"/>
      <c r="N174" s="121"/>
      <c r="O174" s="121"/>
      <c r="P174" s="136"/>
    </row>
    <row r="175" ht="20.7" customHeight="1">
      <c r="A175" t="s" s="44">
        <v>421</v>
      </c>
      <c r="B175" s="44"/>
      <c r="C175" s="44"/>
      <c r="D175" s="44"/>
      <c r="E175" s="44"/>
      <c r="F175" s="44"/>
      <c r="G175" s="44"/>
      <c r="H175" s="44"/>
      <c r="I175" s="44"/>
      <c r="J175" s="44"/>
      <c r="K175" s="44"/>
      <c r="L175" s="44"/>
      <c r="M175" s="44"/>
      <c r="N175" s="44"/>
      <c r="O175" s="44"/>
      <c r="P175" s="44"/>
    </row>
  </sheetData>
  <mergeCells count="3">
    <mergeCell ref="A1:P1"/>
    <mergeCell ref="A175:P175"/>
    <mergeCell ref="L88:L90"/>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2:S39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9" width="16.3516" style="137" customWidth="1"/>
    <col min="20" max="16384" width="16.3516" style="137" customWidth="1"/>
  </cols>
  <sheetData>
    <row r="1" ht="25.65" customHeight="1">
      <c r="A1" t="s" s="19">
        <v>8147</v>
      </c>
      <c r="B1" s="19"/>
      <c r="C1" s="19"/>
      <c r="D1" s="19"/>
      <c r="E1" s="19"/>
      <c r="F1" s="19"/>
      <c r="G1" s="19"/>
      <c r="H1" s="19"/>
      <c r="I1" s="19"/>
      <c r="J1" s="19"/>
      <c r="K1" s="19"/>
      <c r="L1" s="19"/>
      <c r="M1" s="19"/>
      <c r="N1" s="19"/>
      <c r="O1" s="19"/>
      <c r="P1" s="19"/>
      <c r="Q1" s="19"/>
      <c r="R1" s="19"/>
      <c r="S1" s="19"/>
    </row>
    <row r="2" ht="18" customHeight="1">
      <c r="A2" t="s" s="20">
        <v>9</v>
      </c>
      <c r="B2" t="s" s="20">
        <v>10</v>
      </c>
      <c r="C2" t="s" s="20">
        <v>7339</v>
      </c>
      <c r="D2" t="s" s="21">
        <v>8149</v>
      </c>
      <c r="E2" t="s" s="22">
        <v>8150</v>
      </c>
      <c r="F2" t="s" s="22">
        <v>8151</v>
      </c>
      <c r="G2" t="s" s="22">
        <v>8152</v>
      </c>
      <c r="H2" t="s" s="22">
        <v>8153</v>
      </c>
      <c r="I2" t="s" s="23">
        <v>8154</v>
      </c>
      <c r="J2" t="s" s="20">
        <v>18</v>
      </c>
      <c r="K2" t="s" s="20">
        <v>20</v>
      </c>
      <c r="L2" t="s" s="20">
        <v>8155</v>
      </c>
      <c r="M2" t="s" s="20">
        <v>8156</v>
      </c>
      <c r="N2" t="s" s="20">
        <v>8157</v>
      </c>
      <c r="O2" t="s" s="20">
        <v>8158</v>
      </c>
      <c r="P2" t="s" s="20">
        <v>8159</v>
      </c>
      <c r="Q2" t="s" s="20">
        <v>8160</v>
      </c>
      <c r="R2" t="s" s="20">
        <v>18</v>
      </c>
      <c r="S2" t="s" s="20">
        <v>20</v>
      </c>
    </row>
    <row r="3" ht="18" customHeight="1">
      <c r="A3" t="s" s="64">
        <f>"L "&amp;B3</f>
        <v>8161</v>
      </c>
      <c r="B3" s="92">
        <v>0</v>
      </c>
      <c r="C3" s="92">
        <v>1638</v>
      </c>
      <c r="D3" s="138">
        <v>1</v>
      </c>
      <c r="E3" s="139"/>
      <c r="F3" s="140"/>
      <c r="G3" s="141"/>
      <c r="H3" s="141">
        <f>I3/240</f>
        <v>0.208333333333333</v>
      </c>
      <c r="I3" s="77">
        <f t="shared" si="2" ref="I3:O206">4*12+2</f>
        <v>50</v>
      </c>
      <c r="J3" t="s" s="25">
        <v>1411</v>
      </c>
      <c r="K3" s="13"/>
      <c r="L3" s="140"/>
      <c r="M3" s="141"/>
      <c r="N3" s="77"/>
      <c r="O3" s="77"/>
      <c r="P3" s="141"/>
      <c r="Q3" s="77"/>
      <c r="R3" s="140"/>
      <c r="S3" s="27"/>
    </row>
    <row r="4" ht="18" customHeight="1">
      <c r="A4" t="s" s="67">
        <f>"L "&amp;B4</f>
        <v>8162</v>
      </c>
      <c r="B4" s="96">
        <v>1</v>
      </c>
      <c r="C4" s="96">
        <v>1639</v>
      </c>
      <c r="D4" s="142">
        <v>1</v>
      </c>
      <c r="E4" s="143"/>
      <c r="F4" s="144"/>
      <c r="G4" s="110"/>
      <c r="H4" s="110">
        <f>I4/240</f>
        <v>0.208333333333333</v>
      </c>
      <c r="I4" s="79">
        <f t="shared" si="2"/>
        <v>50</v>
      </c>
      <c r="J4" t="s" s="30">
        <v>1411</v>
      </c>
      <c r="K4" s="32"/>
      <c r="L4" s="144"/>
      <c r="M4" s="110"/>
      <c r="N4" s="79"/>
      <c r="O4" s="79"/>
      <c r="P4" s="110"/>
      <c r="Q4" s="79"/>
      <c r="R4" s="144"/>
      <c r="S4" s="39"/>
    </row>
    <row r="5" ht="18" customHeight="1">
      <c r="A5" t="s" s="67">
        <f>"L "&amp;B5</f>
        <v>8163</v>
      </c>
      <c r="B5" s="100">
        <v>2</v>
      </c>
      <c r="C5" s="100">
        <v>1640</v>
      </c>
      <c r="D5" s="145">
        <v>1</v>
      </c>
      <c r="E5" s="146"/>
      <c r="F5" s="131"/>
      <c r="G5" s="109"/>
      <c r="H5" s="109">
        <f>I5/240</f>
        <v>0.208333333333333</v>
      </c>
      <c r="I5" s="81">
        <f t="shared" si="2"/>
        <v>50</v>
      </c>
      <c r="J5" t="s" s="34">
        <v>1411</v>
      </c>
      <c r="K5" s="16"/>
      <c r="L5" s="131"/>
      <c r="M5" s="109"/>
      <c r="N5" s="81"/>
      <c r="O5" s="81"/>
      <c r="P5" s="109"/>
      <c r="Q5" s="81"/>
      <c r="R5" s="131"/>
      <c r="S5" s="55"/>
    </row>
    <row r="6" ht="18" customHeight="1">
      <c r="A6" t="s" s="67">
        <f>"L "&amp;B6</f>
        <v>8164</v>
      </c>
      <c r="B6" s="96">
        <v>3</v>
      </c>
      <c r="C6" s="96">
        <v>1641</v>
      </c>
      <c r="D6" s="142">
        <v>1</v>
      </c>
      <c r="E6" s="143"/>
      <c r="F6" s="144"/>
      <c r="G6" s="110"/>
      <c r="H6" s="110">
        <f>I6/240</f>
        <v>0.208333333333333</v>
      </c>
      <c r="I6" s="79">
        <f t="shared" si="2"/>
        <v>50</v>
      </c>
      <c r="J6" t="s" s="30">
        <v>1411</v>
      </c>
      <c r="K6" s="32"/>
      <c r="L6" s="144"/>
      <c r="M6" s="110"/>
      <c r="N6" s="79"/>
      <c r="O6" s="79"/>
      <c r="P6" s="110"/>
      <c r="Q6" s="79"/>
      <c r="R6" s="144"/>
      <c r="S6" s="39"/>
    </row>
    <row r="7" ht="18" customHeight="1">
      <c r="A7" t="s" s="67">
        <f>"L "&amp;B7</f>
        <v>8165</v>
      </c>
      <c r="B7" s="100">
        <v>4</v>
      </c>
      <c r="C7" s="100">
        <v>1642</v>
      </c>
      <c r="D7" s="145">
        <v>1</v>
      </c>
      <c r="E7" s="146"/>
      <c r="F7" s="131"/>
      <c r="G7" s="109"/>
      <c r="H7" s="109">
        <f>I7/240</f>
        <v>0.208333333333333</v>
      </c>
      <c r="I7" s="81">
        <f t="shared" si="2"/>
        <v>50</v>
      </c>
      <c r="J7" t="s" s="34">
        <v>1411</v>
      </c>
      <c r="K7" s="16"/>
      <c r="L7" s="131"/>
      <c r="M7" s="109"/>
      <c r="N7" s="81"/>
      <c r="O7" s="81"/>
      <c r="P7" s="109"/>
      <c r="Q7" s="81"/>
      <c r="R7" s="131"/>
      <c r="S7" s="55"/>
    </row>
    <row r="8" ht="18" customHeight="1">
      <c r="A8" t="s" s="67">
        <f>"L "&amp;B8</f>
        <v>8166</v>
      </c>
      <c r="B8" s="96">
        <v>5</v>
      </c>
      <c r="C8" s="96">
        <v>1643</v>
      </c>
      <c r="D8" s="142">
        <v>1</v>
      </c>
      <c r="E8" s="143"/>
      <c r="F8" s="144"/>
      <c r="G8" s="110"/>
      <c r="H8" s="110">
        <f>I8/240</f>
        <v>0.208333333333333</v>
      </c>
      <c r="I8" s="79">
        <f t="shared" si="2"/>
        <v>50</v>
      </c>
      <c r="J8" t="s" s="30">
        <v>1411</v>
      </c>
      <c r="K8" s="32"/>
      <c r="L8" s="144"/>
      <c r="M8" s="110"/>
      <c r="N8" s="79"/>
      <c r="O8" s="79"/>
      <c r="P8" s="110"/>
      <c r="Q8" s="79"/>
      <c r="R8" s="144"/>
      <c r="S8" s="39"/>
    </row>
    <row r="9" ht="18" customHeight="1">
      <c r="A9" t="s" s="67">
        <f>"L "&amp;B9</f>
        <v>8167</v>
      </c>
      <c r="B9" s="100">
        <v>6</v>
      </c>
      <c r="C9" s="100">
        <v>1644</v>
      </c>
      <c r="D9" s="145">
        <v>1</v>
      </c>
      <c r="E9" s="146"/>
      <c r="F9" s="131"/>
      <c r="G9" s="109"/>
      <c r="H9" s="109">
        <f>I9/240</f>
        <v>0.208333333333333</v>
      </c>
      <c r="I9" s="81">
        <f t="shared" si="2"/>
        <v>50</v>
      </c>
      <c r="J9" t="s" s="34">
        <v>1411</v>
      </c>
      <c r="K9" s="16"/>
      <c r="L9" s="131"/>
      <c r="M9" s="109"/>
      <c r="N9" s="81"/>
      <c r="O9" s="81"/>
      <c r="P9" s="109"/>
      <c r="Q9" s="81"/>
      <c r="R9" s="131"/>
      <c r="S9" s="55"/>
    </row>
    <row r="10" ht="18" customHeight="1">
      <c r="A10" t="s" s="67">
        <f>"L "&amp;B10</f>
        <v>8168</v>
      </c>
      <c r="B10" s="96">
        <v>7</v>
      </c>
      <c r="C10" s="96">
        <v>1645</v>
      </c>
      <c r="D10" s="142">
        <v>1</v>
      </c>
      <c r="E10" s="143"/>
      <c r="F10" s="144"/>
      <c r="G10" s="110"/>
      <c r="H10" s="110">
        <f>I10/240</f>
        <v>0.208333333333333</v>
      </c>
      <c r="I10" s="79">
        <f t="shared" si="2"/>
        <v>50</v>
      </c>
      <c r="J10" t="s" s="30">
        <v>1411</v>
      </c>
      <c r="K10" s="32"/>
      <c r="L10" s="144"/>
      <c r="M10" s="110"/>
      <c r="N10" s="79"/>
      <c r="O10" s="79"/>
      <c r="P10" s="110"/>
      <c r="Q10" s="79"/>
      <c r="R10" s="144"/>
      <c r="S10" s="39"/>
    </row>
    <row r="11" ht="18" customHeight="1">
      <c r="A11" t="s" s="67">
        <f>"L "&amp;B11</f>
        <v>8169</v>
      </c>
      <c r="B11" s="100">
        <v>8</v>
      </c>
      <c r="C11" s="100">
        <v>1646</v>
      </c>
      <c r="D11" s="145">
        <v>1</v>
      </c>
      <c r="E11" s="146"/>
      <c r="F11" s="131"/>
      <c r="G11" s="109"/>
      <c r="H11" s="109">
        <f>I11/240</f>
        <v>0.208333333333333</v>
      </c>
      <c r="I11" s="81">
        <f t="shared" si="2"/>
        <v>50</v>
      </c>
      <c r="J11" t="s" s="34">
        <v>1411</v>
      </c>
      <c r="K11" s="16"/>
      <c r="L11" s="131"/>
      <c r="M11" s="109"/>
      <c r="N11" s="81"/>
      <c r="O11" s="81"/>
      <c r="P11" s="109"/>
      <c r="Q11" s="81"/>
      <c r="R11" s="131"/>
      <c r="S11" s="55"/>
    </row>
    <row r="12" ht="18" customHeight="1">
      <c r="A12" t="s" s="67">
        <f>"L "&amp;B12</f>
        <v>8170</v>
      </c>
      <c r="B12" s="96">
        <v>9</v>
      </c>
      <c r="C12" s="96">
        <v>1647</v>
      </c>
      <c r="D12" s="142">
        <v>1</v>
      </c>
      <c r="E12" s="143"/>
      <c r="F12" s="144"/>
      <c r="G12" s="110"/>
      <c r="H12" s="110">
        <f>I12/240</f>
        <v>0.208333333333333</v>
      </c>
      <c r="I12" s="79">
        <f t="shared" si="2"/>
        <v>50</v>
      </c>
      <c r="J12" t="s" s="30">
        <v>1411</v>
      </c>
      <c r="K12" s="32"/>
      <c r="L12" s="144"/>
      <c r="M12" s="110"/>
      <c r="N12" s="79"/>
      <c r="O12" s="79"/>
      <c r="P12" s="110"/>
      <c r="Q12" s="79"/>
      <c r="R12" s="144"/>
      <c r="S12" s="39"/>
    </row>
    <row r="13" ht="18" customHeight="1">
      <c r="A13" t="s" s="67">
        <f>"L "&amp;B13</f>
        <v>8171</v>
      </c>
      <c r="B13" s="100">
        <v>10</v>
      </c>
      <c r="C13" s="100">
        <v>1648</v>
      </c>
      <c r="D13" s="145">
        <v>1</v>
      </c>
      <c r="E13" s="146"/>
      <c r="F13" s="131"/>
      <c r="G13" s="109"/>
      <c r="H13" s="109">
        <f>I13/240</f>
        <v>0.208333333333333</v>
      </c>
      <c r="I13" s="81">
        <f t="shared" si="2"/>
        <v>50</v>
      </c>
      <c r="J13" t="s" s="34">
        <v>1411</v>
      </c>
      <c r="K13" s="16"/>
      <c r="L13" s="131"/>
      <c r="M13" s="109"/>
      <c r="N13" s="81"/>
      <c r="O13" s="81"/>
      <c r="P13" s="109"/>
      <c r="Q13" s="81"/>
      <c r="R13" s="131"/>
      <c r="S13" s="55"/>
    </row>
    <row r="14" ht="18" customHeight="1">
      <c r="A14" t="s" s="67">
        <f>"L "&amp;B14</f>
        <v>8172</v>
      </c>
      <c r="B14" s="96">
        <v>11</v>
      </c>
      <c r="C14" s="96">
        <v>1649</v>
      </c>
      <c r="D14" s="142">
        <v>1</v>
      </c>
      <c r="E14" s="143"/>
      <c r="F14" s="144"/>
      <c r="G14" s="110"/>
      <c r="H14" s="110">
        <f>I14/240</f>
        <v>0.208333333333333</v>
      </c>
      <c r="I14" s="79">
        <f t="shared" si="2"/>
        <v>50</v>
      </c>
      <c r="J14" t="s" s="30">
        <v>1411</v>
      </c>
      <c r="K14" s="32"/>
      <c r="L14" s="144"/>
      <c r="M14" s="110"/>
      <c r="N14" s="79"/>
      <c r="O14" s="79"/>
      <c r="P14" s="110"/>
      <c r="Q14" s="79"/>
      <c r="R14" s="144"/>
      <c r="S14" s="39"/>
    </row>
    <row r="15" ht="18" customHeight="1">
      <c r="A15" t="s" s="67">
        <f>"L "&amp;B15</f>
        <v>8173</v>
      </c>
      <c r="B15" s="100">
        <v>12</v>
      </c>
      <c r="C15" s="100">
        <v>1650</v>
      </c>
      <c r="D15" s="145">
        <v>1</v>
      </c>
      <c r="E15" s="146"/>
      <c r="F15" s="131"/>
      <c r="G15" s="109"/>
      <c r="H15" s="109">
        <f>I15/240</f>
        <v>0.208333333333333</v>
      </c>
      <c r="I15" s="81">
        <f t="shared" si="2"/>
        <v>50</v>
      </c>
      <c r="J15" t="s" s="34">
        <v>1411</v>
      </c>
      <c r="K15" s="16"/>
      <c r="L15" s="131"/>
      <c r="M15" s="109"/>
      <c r="N15" s="81"/>
      <c r="O15" s="81"/>
      <c r="P15" s="109"/>
      <c r="Q15" s="81"/>
      <c r="R15" s="131"/>
      <c r="S15" s="55"/>
    </row>
    <row r="16" ht="18" customHeight="1">
      <c r="A16" t="s" s="67">
        <f>"L "&amp;B16</f>
        <v>8174</v>
      </c>
      <c r="B16" s="96">
        <v>13</v>
      </c>
      <c r="C16" s="96">
        <v>1651</v>
      </c>
      <c r="D16" s="142">
        <v>1</v>
      </c>
      <c r="E16" s="143"/>
      <c r="F16" s="144"/>
      <c r="G16" s="110"/>
      <c r="H16" s="110">
        <f>I16/240</f>
        <v>0.208333333333333</v>
      </c>
      <c r="I16" s="79">
        <f t="shared" si="2"/>
        <v>50</v>
      </c>
      <c r="J16" t="s" s="30">
        <v>1411</v>
      </c>
      <c r="K16" s="32"/>
      <c r="L16" s="144"/>
      <c r="M16" s="110"/>
      <c r="N16" s="79"/>
      <c r="O16" s="79"/>
      <c r="P16" s="110"/>
      <c r="Q16" s="79"/>
      <c r="R16" s="144"/>
      <c r="S16" s="39"/>
    </row>
    <row r="17" ht="18" customHeight="1">
      <c r="A17" t="s" s="67">
        <f>"L "&amp;B17</f>
        <v>8175</v>
      </c>
      <c r="B17" s="100">
        <v>14</v>
      </c>
      <c r="C17" s="100">
        <v>1652</v>
      </c>
      <c r="D17" s="145">
        <v>1</v>
      </c>
      <c r="E17" s="146"/>
      <c r="F17" s="131"/>
      <c r="G17" s="109"/>
      <c r="H17" s="109">
        <f>I17/240</f>
        <v>0.208333333333333</v>
      </c>
      <c r="I17" s="81">
        <f t="shared" si="2"/>
        <v>50</v>
      </c>
      <c r="J17" t="s" s="34">
        <v>1411</v>
      </c>
      <c r="K17" s="16"/>
      <c r="L17" s="131"/>
      <c r="M17" s="109"/>
      <c r="N17" s="81"/>
      <c r="O17" s="81"/>
      <c r="P17" s="109"/>
      <c r="Q17" s="81"/>
      <c r="R17" s="131"/>
      <c r="S17" s="55"/>
    </row>
    <row r="18" ht="18" customHeight="1">
      <c r="A18" t="s" s="67">
        <f>"L "&amp;B18</f>
        <v>8176</v>
      </c>
      <c r="B18" s="96">
        <v>15</v>
      </c>
      <c r="C18" s="96">
        <v>1653</v>
      </c>
      <c r="D18" s="142">
        <v>1</v>
      </c>
      <c r="E18" s="143"/>
      <c r="F18" s="144"/>
      <c r="G18" s="110"/>
      <c r="H18" s="110">
        <f>I18/240</f>
        <v>0.208333333333333</v>
      </c>
      <c r="I18" s="79">
        <f t="shared" si="2"/>
        <v>50</v>
      </c>
      <c r="J18" t="s" s="30">
        <v>1411</v>
      </c>
      <c r="K18" s="32"/>
      <c r="L18" s="144"/>
      <c r="M18" s="110"/>
      <c r="N18" s="79"/>
      <c r="O18" s="79"/>
      <c r="P18" s="110"/>
      <c r="Q18" s="79"/>
      <c r="R18" s="144"/>
      <c r="S18" s="39"/>
    </row>
    <row r="19" ht="18" customHeight="1">
      <c r="A19" t="s" s="67">
        <f>"L "&amp;B19</f>
        <v>8177</v>
      </c>
      <c r="B19" s="100">
        <v>16</v>
      </c>
      <c r="C19" s="100">
        <v>1654</v>
      </c>
      <c r="D19" s="145">
        <v>1</v>
      </c>
      <c r="E19" s="146"/>
      <c r="F19" s="131"/>
      <c r="G19" s="109"/>
      <c r="H19" s="109">
        <f>I19/240</f>
        <v>0.208333333333333</v>
      </c>
      <c r="I19" s="81">
        <f t="shared" si="2"/>
        <v>50</v>
      </c>
      <c r="J19" t="s" s="34">
        <v>1411</v>
      </c>
      <c r="K19" s="16"/>
      <c r="L19" s="131"/>
      <c r="M19" s="109"/>
      <c r="N19" s="81"/>
      <c r="O19" s="81"/>
      <c r="P19" s="109"/>
      <c r="Q19" s="81"/>
      <c r="R19" s="131"/>
      <c r="S19" s="55"/>
    </row>
    <row r="20" ht="18" customHeight="1">
      <c r="A20" t="s" s="67">
        <f>"L "&amp;B20</f>
        <v>8178</v>
      </c>
      <c r="B20" s="96">
        <v>17</v>
      </c>
      <c r="C20" s="96">
        <v>1655</v>
      </c>
      <c r="D20" s="142">
        <v>1</v>
      </c>
      <c r="E20" s="143"/>
      <c r="F20" s="144"/>
      <c r="G20" s="110"/>
      <c r="H20" s="110">
        <f>I20/240</f>
        <v>0.208333333333333</v>
      </c>
      <c r="I20" s="79">
        <f t="shared" si="2"/>
        <v>50</v>
      </c>
      <c r="J20" t="s" s="30">
        <v>1411</v>
      </c>
      <c r="K20" s="32"/>
      <c r="L20" s="144"/>
      <c r="M20" s="110"/>
      <c r="N20" s="79"/>
      <c r="O20" s="79"/>
      <c r="P20" s="110"/>
      <c r="Q20" s="79"/>
      <c r="R20" s="144"/>
      <c r="S20" s="39"/>
    </row>
    <row r="21" ht="28" customHeight="1">
      <c r="A21" t="s" s="67">
        <f>"L "&amp;B21</f>
        <v>8179</v>
      </c>
      <c r="B21" s="100">
        <v>18</v>
      </c>
      <c r="C21" s="100">
        <v>1656</v>
      </c>
      <c r="D21" s="145">
        <v>1</v>
      </c>
      <c r="E21" s="146"/>
      <c r="F21" s="131"/>
      <c r="G21" s="109">
        <f>M21</f>
        <v>0.2</v>
      </c>
      <c r="H21" s="109">
        <f>P21</f>
        <v>0.2</v>
      </c>
      <c r="I21" s="81"/>
      <c r="J21" t="s" s="34">
        <v>1411</v>
      </c>
      <c r="K21" s="16"/>
      <c r="L21" s="131">
        <v>1</v>
      </c>
      <c r="M21" s="109">
        <f>MEDIAN(N21,O21)/240</f>
        <v>0.2</v>
      </c>
      <c r="N21" s="81">
        <f t="shared" si="58" ref="N21:N36">4*12</f>
        <v>48</v>
      </c>
      <c r="O21" s="81">
        <v>48</v>
      </c>
      <c r="P21" s="109">
        <f>(100/Q21)*M21</f>
        <v>0.2</v>
      </c>
      <c r="Q21" s="81">
        <v>100</v>
      </c>
      <c r="R21" t="s" s="34">
        <v>8180</v>
      </c>
      <c r="S21" t="s" s="36">
        <v>8181</v>
      </c>
    </row>
    <row r="22" ht="28" customHeight="1">
      <c r="A22" t="s" s="65">
        <f>"L "&amp;B22</f>
        <v>8182</v>
      </c>
      <c r="B22" s="147">
        <v>19</v>
      </c>
      <c r="C22" s="147">
        <v>1657</v>
      </c>
      <c r="D22" s="142">
        <v>1</v>
      </c>
      <c r="E22" s="143"/>
      <c r="F22" s="144"/>
      <c r="G22" s="110">
        <f>M22</f>
        <v>0.2</v>
      </c>
      <c r="H22" s="110">
        <f>P22</f>
        <v>0.2</v>
      </c>
      <c r="I22" s="79"/>
      <c r="J22" t="s" s="30">
        <v>1411</v>
      </c>
      <c r="K22" s="32"/>
      <c r="L22" s="144">
        <v>1</v>
      </c>
      <c r="M22" s="110">
        <f>MEDIAN(N22,O22)/240</f>
        <v>0.2</v>
      </c>
      <c r="N22" s="79">
        <f t="shared" si="58"/>
        <v>48</v>
      </c>
      <c r="O22" s="79">
        <v>48</v>
      </c>
      <c r="P22" s="110">
        <f>(100/Q22)*M22</f>
        <v>0.2</v>
      </c>
      <c r="Q22" s="79">
        <v>100</v>
      </c>
      <c r="R22" t="s" s="30">
        <v>8180</v>
      </c>
      <c r="S22" t="s" s="33">
        <v>8183</v>
      </c>
    </row>
    <row r="23" ht="28" customHeight="1">
      <c r="A23" t="s" s="20">
        <f>"L "&amp;B23</f>
        <v>8184</v>
      </c>
      <c r="B23" s="108">
        <v>20</v>
      </c>
      <c r="C23" s="108">
        <v>1658</v>
      </c>
      <c r="D23" s="145">
        <v>1</v>
      </c>
      <c r="E23" s="146"/>
      <c r="F23" s="131"/>
      <c r="G23" s="109">
        <f>M23</f>
        <v>0.2</v>
      </c>
      <c r="H23" s="109">
        <f>P23</f>
        <v>0.2</v>
      </c>
      <c r="I23" s="81"/>
      <c r="J23" t="s" s="34">
        <v>1411</v>
      </c>
      <c r="K23" s="16"/>
      <c r="L23" s="131">
        <v>1</v>
      </c>
      <c r="M23" s="109">
        <f>MEDIAN(N23,O23)/240</f>
        <v>0.2</v>
      </c>
      <c r="N23" s="81">
        <f t="shared" si="58"/>
        <v>48</v>
      </c>
      <c r="O23" s="81">
        <v>48</v>
      </c>
      <c r="P23" s="109">
        <f>(100/Q23)*M23</f>
        <v>0.2</v>
      </c>
      <c r="Q23" s="81">
        <v>100</v>
      </c>
      <c r="R23" t="s" s="34">
        <v>8180</v>
      </c>
      <c r="S23" s="55"/>
    </row>
    <row r="24" ht="28" customHeight="1">
      <c r="A24" t="s" s="20">
        <f>"L "&amp;B24</f>
        <v>8185</v>
      </c>
      <c r="B24" s="106">
        <v>21</v>
      </c>
      <c r="C24" s="106">
        <v>1659</v>
      </c>
      <c r="D24" s="142">
        <v>1</v>
      </c>
      <c r="E24" s="143"/>
      <c r="F24" s="144"/>
      <c r="G24" s="110">
        <f>M24</f>
        <v>0.2</v>
      </c>
      <c r="H24" s="110">
        <f>P24</f>
        <v>0.2</v>
      </c>
      <c r="I24" s="79"/>
      <c r="J24" t="s" s="30">
        <v>1411</v>
      </c>
      <c r="K24" s="32"/>
      <c r="L24" s="144">
        <v>1</v>
      </c>
      <c r="M24" s="110">
        <f>MEDIAN(N24,O24)/240</f>
        <v>0.2</v>
      </c>
      <c r="N24" s="79">
        <f t="shared" si="58"/>
        <v>48</v>
      </c>
      <c r="O24" s="79">
        <v>48</v>
      </c>
      <c r="P24" s="110">
        <f>(100/Q24)*M24</f>
        <v>0.2</v>
      </c>
      <c r="Q24" s="79">
        <v>100</v>
      </c>
      <c r="R24" t="s" s="30">
        <v>8180</v>
      </c>
      <c r="S24" s="39"/>
    </row>
    <row r="25" ht="28" customHeight="1">
      <c r="A25" t="s" s="20">
        <f>"L "&amp;B25</f>
        <v>8186</v>
      </c>
      <c r="B25" s="108">
        <v>22</v>
      </c>
      <c r="C25" s="108">
        <v>1660</v>
      </c>
      <c r="D25" s="145">
        <v>1</v>
      </c>
      <c r="E25" s="146"/>
      <c r="F25" s="131"/>
      <c r="G25" s="109">
        <f>M25</f>
        <v>0.2</v>
      </c>
      <c r="H25" s="109">
        <f>P25</f>
        <v>0.2</v>
      </c>
      <c r="I25" s="81"/>
      <c r="J25" t="s" s="34">
        <v>1411</v>
      </c>
      <c r="K25" s="16"/>
      <c r="L25" s="131">
        <v>1</v>
      </c>
      <c r="M25" s="109">
        <f>MEDIAN(N25,O25)/240</f>
        <v>0.2</v>
      </c>
      <c r="N25" s="81">
        <f t="shared" si="58"/>
        <v>48</v>
      </c>
      <c r="O25" s="81">
        <v>48</v>
      </c>
      <c r="P25" s="109">
        <f>(100/Q25)*M25</f>
        <v>0.2</v>
      </c>
      <c r="Q25" s="81">
        <v>100</v>
      </c>
      <c r="R25" t="s" s="34">
        <v>8180</v>
      </c>
      <c r="S25" s="55"/>
    </row>
    <row r="26" ht="28" customHeight="1">
      <c r="A26" t="s" s="20">
        <f>"L "&amp;B26</f>
        <v>8187</v>
      </c>
      <c r="B26" s="106">
        <v>23</v>
      </c>
      <c r="C26" s="106">
        <v>1661</v>
      </c>
      <c r="D26" s="142">
        <v>1</v>
      </c>
      <c r="E26" s="143"/>
      <c r="F26" s="144"/>
      <c r="G26" s="110">
        <f>M26</f>
        <v>0.2</v>
      </c>
      <c r="H26" s="110">
        <f>P26</f>
        <v>0.2</v>
      </c>
      <c r="I26" s="79"/>
      <c r="J26" t="s" s="30">
        <v>1411</v>
      </c>
      <c r="K26" s="32"/>
      <c r="L26" s="144">
        <v>1</v>
      </c>
      <c r="M26" s="110">
        <f>MEDIAN(N26,O26)/240</f>
        <v>0.2</v>
      </c>
      <c r="N26" s="79">
        <f t="shared" si="58"/>
        <v>48</v>
      </c>
      <c r="O26" s="79">
        <v>48</v>
      </c>
      <c r="P26" s="110">
        <f>(100/Q26)*M26</f>
        <v>0.2</v>
      </c>
      <c r="Q26" s="79">
        <v>100</v>
      </c>
      <c r="R26" t="s" s="30">
        <v>8180</v>
      </c>
      <c r="S26" s="39"/>
    </row>
    <row r="27" ht="28" customHeight="1">
      <c r="A27" t="s" s="20">
        <f>"L "&amp;B27</f>
        <v>8188</v>
      </c>
      <c r="B27" s="108">
        <v>24</v>
      </c>
      <c r="C27" s="108">
        <v>1662</v>
      </c>
      <c r="D27" s="145">
        <v>1</v>
      </c>
      <c r="E27" s="146"/>
      <c r="F27" s="131"/>
      <c r="G27" s="109">
        <f>M27</f>
        <v>0.2</v>
      </c>
      <c r="H27" s="109">
        <f>P27</f>
        <v>0.2</v>
      </c>
      <c r="I27" s="81"/>
      <c r="J27" t="s" s="34">
        <v>1411</v>
      </c>
      <c r="K27" s="16"/>
      <c r="L27" s="131">
        <v>1</v>
      </c>
      <c r="M27" s="109">
        <f>MEDIAN(N27,O27)/240</f>
        <v>0.2</v>
      </c>
      <c r="N27" s="81">
        <f t="shared" si="58"/>
        <v>48</v>
      </c>
      <c r="O27" s="81">
        <v>48</v>
      </c>
      <c r="P27" s="109">
        <f>(100/Q27)*M27</f>
        <v>0.2</v>
      </c>
      <c r="Q27" s="81">
        <v>100</v>
      </c>
      <c r="R27" t="s" s="34">
        <v>8180</v>
      </c>
      <c r="S27" s="55"/>
    </row>
    <row r="28" ht="28" customHeight="1">
      <c r="A28" t="s" s="20">
        <f>"L "&amp;B28</f>
        <v>8189</v>
      </c>
      <c r="B28" s="106">
        <v>25</v>
      </c>
      <c r="C28" s="106">
        <v>1663</v>
      </c>
      <c r="D28" s="142">
        <v>1</v>
      </c>
      <c r="E28" s="143"/>
      <c r="F28" s="144"/>
      <c r="G28" s="110">
        <f>M28</f>
        <v>0.2</v>
      </c>
      <c r="H28" s="110">
        <f>P28</f>
        <v>0.2</v>
      </c>
      <c r="I28" s="79"/>
      <c r="J28" t="s" s="30">
        <v>1411</v>
      </c>
      <c r="K28" s="32"/>
      <c r="L28" s="144">
        <v>1</v>
      </c>
      <c r="M28" s="110">
        <f>MEDIAN(N28,O28)/240</f>
        <v>0.2</v>
      </c>
      <c r="N28" s="79">
        <f t="shared" si="58"/>
        <v>48</v>
      </c>
      <c r="O28" s="79">
        <v>48</v>
      </c>
      <c r="P28" s="110">
        <f>(100/Q28)*M28</f>
        <v>0.2</v>
      </c>
      <c r="Q28" s="79">
        <v>100</v>
      </c>
      <c r="R28" t="s" s="30">
        <v>8180</v>
      </c>
      <c r="S28" s="39"/>
    </row>
    <row r="29" ht="28" customHeight="1">
      <c r="A29" t="s" s="20">
        <f>"L "&amp;B29</f>
        <v>8190</v>
      </c>
      <c r="B29" s="108">
        <v>26</v>
      </c>
      <c r="C29" s="108">
        <v>1664</v>
      </c>
      <c r="D29" s="145">
        <v>1</v>
      </c>
      <c r="E29" s="146"/>
      <c r="F29" s="131"/>
      <c r="G29" s="109">
        <f>M29</f>
        <v>0.2</v>
      </c>
      <c r="H29" s="109">
        <f>P29</f>
        <v>0.2</v>
      </c>
      <c r="I29" s="81"/>
      <c r="J29" t="s" s="34">
        <v>1411</v>
      </c>
      <c r="K29" s="16"/>
      <c r="L29" s="131">
        <v>1</v>
      </c>
      <c r="M29" s="109">
        <f>MEDIAN(N29,O29)/240</f>
        <v>0.2</v>
      </c>
      <c r="N29" s="81">
        <f t="shared" si="58"/>
        <v>48</v>
      </c>
      <c r="O29" s="81">
        <v>48</v>
      </c>
      <c r="P29" s="109">
        <f>(100/Q29)*M29</f>
        <v>0.2</v>
      </c>
      <c r="Q29" s="81">
        <v>100</v>
      </c>
      <c r="R29" t="s" s="34">
        <v>8180</v>
      </c>
      <c r="S29" s="55"/>
    </row>
    <row r="30" ht="28" customHeight="1">
      <c r="A30" t="s" s="20">
        <f>"L "&amp;B30</f>
        <v>8191</v>
      </c>
      <c r="B30" s="106">
        <v>27</v>
      </c>
      <c r="C30" s="106">
        <v>1665</v>
      </c>
      <c r="D30" s="142">
        <v>1</v>
      </c>
      <c r="E30" s="143"/>
      <c r="F30" s="144"/>
      <c r="G30" s="110">
        <f>M30</f>
        <v>0.2</v>
      </c>
      <c r="H30" s="110">
        <f>P30</f>
        <v>0.2</v>
      </c>
      <c r="I30" s="79"/>
      <c r="J30" t="s" s="30">
        <v>1411</v>
      </c>
      <c r="K30" s="32"/>
      <c r="L30" s="144">
        <v>1</v>
      </c>
      <c r="M30" s="110">
        <f>MEDIAN(N30,O30)/240</f>
        <v>0.2</v>
      </c>
      <c r="N30" s="79">
        <f t="shared" si="58"/>
        <v>48</v>
      </c>
      <c r="O30" s="79">
        <v>48</v>
      </c>
      <c r="P30" s="110">
        <f>(100/Q30)*M30</f>
        <v>0.2</v>
      </c>
      <c r="Q30" s="79">
        <v>100</v>
      </c>
      <c r="R30" t="s" s="30">
        <v>8180</v>
      </c>
      <c r="S30" s="39"/>
    </row>
    <row r="31" ht="28" customHeight="1">
      <c r="A31" t="s" s="20">
        <f>"L "&amp;B31</f>
        <v>8192</v>
      </c>
      <c r="B31" s="108">
        <v>28</v>
      </c>
      <c r="C31" s="108">
        <v>1666</v>
      </c>
      <c r="D31" s="145">
        <v>1</v>
      </c>
      <c r="E31" s="146"/>
      <c r="F31" s="131"/>
      <c r="G31" s="109">
        <f>M31</f>
        <v>0.2</v>
      </c>
      <c r="H31" s="109">
        <f>P31</f>
        <v>0.2</v>
      </c>
      <c r="I31" s="81"/>
      <c r="J31" t="s" s="34">
        <v>1411</v>
      </c>
      <c r="K31" s="16"/>
      <c r="L31" s="131">
        <v>1</v>
      </c>
      <c r="M31" s="109">
        <f>MEDIAN(N31,O31)/240</f>
        <v>0.2</v>
      </c>
      <c r="N31" s="81">
        <f t="shared" si="58"/>
        <v>48</v>
      </c>
      <c r="O31" s="81">
        <v>48</v>
      </c>
      <c r="P31" s="109">
        <f>(100/Q31)*M31</f>
        <v>0.2</v>
      </c>
      <c r="Q31" s="81">
        <v>100</v>
      </c>
      <c r="R31" t="s" s="34">
        <v>8180</v>
      </c>
      <c r="S31" s="55"/>
    </row>
    <row r="32" ht="28" customHeight="1">
      <c r="A32" t="s" s="20">
        <f>"L "&amp;B32</f>
        <v>8193</v>
      </c>
      <c r="B32" s="106">
        <v>29</v>
      </c>
      <c r="C32" s="106">
        <v>1667</v>
      </c>
      <c r="D32" s="142">
        <v>1</v>
      </c>
      <c r="E32" s="143"/>
      <c r="F32" s="144"/>
      <c r="G32" s="110">
        <f>M32</f>
        <v>0.2</v>
      </c>
      <c r="H32" s="110">
        <f>P32</f>
        <v>0.2</v>
      </c>
      <c r="I32" s="79"/>
      <c r="J32" t="s" s="30">
        <v>1411</v>
      </c>
      <c r="K32" s="32"/>
      <c r="L32" s="144">
        <v>1</v>
      </c>
      <c r="M32" s="110">
        <f>MEDIAN(N32,O32)/240</f>
        <v>0.2</v>
      </c>
      <c r="N32" s="79">
        <f t="shared" si="58"/>
        <v>48</v>
      </c>
      <c r="O32" s="79">
        <v>48</v>
      </c>
      <c r="P32" s="110">
        <f>(100/Q32)*M32</f>
        <v>0.2</v>
      </c>
      <c r="Q32" s="79">
        <v>100</v>
      </c>
      <c r="R32" t="s" s="30">
        <v>8180</v>
      </c>
      <c r="S32" s="39"/>
    </row>
    <row r="33" ht="28" customHeight="1">
      <c r="A33" t="s" s="20">
        <f>"L "&amp;B33</f>
        <v>8194</v>
      </c>
      <c r="B33" s="108">
        <v>30</v>
      </c>
      <c r="C33" s="108">
        <v>1668</v>
      </c>
      <c r="D33" s="145">
        <v>1</v>
      </c>
      <c r="E33" s="146"/>
      <c r="F33" s="131"/>
      <c r="G33" s="109">
        <f>M33</f>
        <v>0.2</v>
      </c>
      <c r="H33" s="109">
        <f>P33</f>
        <v>0.2</v>
      </c>
      <c r="I33" s="81"/>
      <c r="J33" t="s" s="34">
        <v>1411</v>
      </c>
      <c r="K33" s="16"/>
      <c r="L33" s="131">
        <v>1</v>
      </c>
      <c r="M33" s="109">
        <f>MEDIAN(N33,O33)/240</f>
        <v>0.2</v>
      </c>
      <c r="N33" s="81">
        <f t="shared" si="58"/>
        <v>48</v>
      </c>
      <c r="O33" s="81">
        <v>48</v>
      </c>
      <c r="P33" s="109">
        <f>(100/Q33)*M33</f>
        <v>0.2</v>
      </c>
      <c r="Q33" s="81">
        <v>100</v>
      </c>
      <c r="R33" t="s" s="34">
        <v>8180</v>
      </c>
      <c r="S33" s="55"/>
    </row>
    <row r="34" ht="28" customHeight="1">
      <c r="A34" t="s" s="20">
        <f>"L "&amp;B34</f>
        <v>8195</v>
      </c>
      <c r="B34" s="106">
        <v>31</v>
      </c>
      <c r="C34" s="106">
        <v>1669</v>
      </c>
      <c r="D34" s="142">
        <v>1</v>
      </c>
      <c r="E34" s="143"/>
      <c r="F34" s="144"/>
      <c r="G34" s="110">
        <f>M34</f>
        <v>0.2</v>
      </c>
      <c r="H34" s="110">
        <f>P34</f>
        <v>0.2</v>
      </c>
      <c r="I34" s="79"/>
      <c r="J34" t="s" s="30">
        <v>1411</v>
      </c>
      <c r="K34" s="32"/>
      <c r="L34" s="144">
        <v>1</v>
      </c>
      <c r="M34" s="110">
        <f>MEDIAN(N34,O34)/240</f>
        <v>0.2</v>
      </c>
      <c r="N34" s="79">
        <f t="shared" si="58"/>
        <v>48</v>
      </c>
      <c r="O34" s="79">
        <v>48</v>
      </c>
      <c r="P34" s="110">
        <f>(100/Q34)*M34</f>
        <v>0.2</v>
      </c>
      <c r="Q34" s="79">
        <v>100</v>
      </c>
      <c r="R34" t="s" s="30">
        <v>8180</v>
      </c>
      <c r="S34" s="39"/>
    </row>
    <row r="35" ht="28" customHeight="1">
      <c r="A35" t="s" s="20">
        <f>"L "&amp;B35</f>
        <v>8196</v>
      </c>
      <c r="B35" s="108">
        <v>32</v>
      </c>
      <c r="C35" s="108">
        <v>1670</v>
      </c>
      <c r="D35" s="145">
        <v>1</v>
      </c>
      <c r="E35" s="146"/>
      <c r="F35" s="131"/>
      <c r="G35" s="109">
        <f>M35</f>
        <v>0.2</v>
      </c>
      <c r="H35" s="109">
        <f>P35</f>
        <v>0.2</v>
      </c>
      <c r="I35" s="81"/>
      <c r="J35" t="s" s="34">
        <v>1411</v>
      </c>
      <c r="K35" s="16"/>
      <c r="L35" s="131">
        <v>1</v>
      </c>
      <c r="M35" s="109">
        <f>MEDIAN(N35,O35)/240</f>
        <v>0.2</v>
      </c>
      <c r="N35" s="81">
        <f t="shared" si="58"/>
        <v>48</v>
      </c>
      <c r="O35" s="81">
        <v>48</v>
      </c>
      <c r="P35" s="109">
        <f>(100/Q35)*M35</f>
        <v>0.2</v>
      </c>
      <c r="Q35" s="81">
        <v>100</v>
      </c>
      <c r="R35" t="s" s="34">
        <v>8180</v>
      </c>
      <c r="S35" s="55"/>
    </row>
    <row r="36" ht="48" customHeight="1">
      <c r="A36" t="s" s="20">
        <f>"L "&amp;B36</f>
        <v>8197</v>
      </c>
      <c r="B36" s="106">
        <v>33</v>
      </c>
      <c r="C36" s="106">
        <v>1671</v>
      </c>
      <c r="D36" s="142">
        <v>1</v>
      </c>
      <c r="E36" s="143"/>
      <c r="F36" s="144"/>
      <c r="G36" s="110">
        <f>M36</f>
        <v>0.2</v>
      </c>
      <c r="H36" s="110">
        <f>P36</f>
        <v>0.2</v>
      </c>
      <c r="I36" s="79"/>
      <c r="J36" t="s" s="30">
        <v>1411</v>
      </c>
      <c r="K36" s="32"/>
      <c r="L36" s="144">
        <v>1</v>
      </c>
      <c r="M36" s="110">
        <f>MEDIAN(N36,O36)/240</f>
        <v>0.2</v>
      </c>
      <c r="N36" s="79">
        <f t="shared" si="58"/>
        <v>48</v>
      </c>
      <c r="O36" s="79">
        <v>48</v>
      </c>
      <c r="P36" s="110">
        <f>(100/Q36)*M36</f>
        <v>0.2</v>
      </c>
      <c r="Q36" s="79">
        <v>100</v>
      </c>
      <c r="R36" t="s" s="30">
        <v>8180</v>
      </c>
      <c r="S36" t="s" s="33">
        <v>8198</v>
      </c>
    </row>
    <row r="37" ht="28" customHeight="1">
      <c r="A37" t="s" s="20">
        <f>"L "&amp;B37</f>
        <v>8199</v>
      </c>
      <c r="B37" s="108">
        <v>34</v>
      </c>
      <c r="C37" s="108">
        <v>1672</v>
      </c>
      <c r="D37" s="145">
        <v>1</v>
      </c>
      <c r="E37" s="146"/>
      <c r="F37" s="131"/>
      <c r="G37" s="109">
        <f>M37</f>
        <v>0.225</v>
      </c>
      <c r="H37" s="109">
        <f>P37</f>
        <v>0.20250202502025</v>
      </c>
      <c r="I37" s="81"/>
      <c r="J37" t="s" s="34">
        <v>1411</v>
      </c>
      <c r="K37" s="16"/>
      <c r="L37" s="131">
        <v>1</v>
      </c>
      <c r="M37" s="109">
        <f>MEDIAN(N37,O37)/240</f>
        <v>0.225</v>
      </c>
      <c r="N37" s="81">
        <f t="shared" si="154" ref="N37:O52">5*12</f>
        <v>60</v>
      </c>
      <c r="O37" s="81">
        <v>48</v>
      </c>
      <c r="P37" s="109">
        <f>(100/Q37)*M37</f>
        <v>0.20250202502025</v>
      </c>
      <c r="Q37" s="81">
        <v>111.11</v>
      </c>
      <c r="R37" t="s" s="34">
        <v>8180</v>
      </c>
      <c r="S37" s="55"/>
    </row>
    <row r="38" ht="28" customHeight="1">
      <c r="A38" t="s" s="20">
        <f>"L "&amp;B38</f>
        <v>8200</v>
      </c>
      <c r="B38" s="106">
        <v>35</v>
      </c>
      <c r="C38" s="106">
        <v>1673</v>
      </c>
      <c r="D38" s="142">
        <v>1</v>
      </c>
      <c r="E38" s="143"/>
      <c r="F38" s="144"/>
      <c r="G38" s="110">
        <f>M38</f>
        <v>0.225</v>
      </c>
      <c r="H38" s="110">
        <f>P38</f>
        <v>0.20250202502025</v>
      </c>
      <c r="I38" s="79"/>
      <c r="J38" t="s" s="30">
        <v>1411</v>
      </c>
      <c r="K38" s="32"/>
      <c r="L38" s="144">
        <v>1</v>
      </c>
      <c r="M38" s="110">
        <f>MEDIAN(N38,O38)/240</f>
        <v>0.225</v>
      </c>
      <c r="N38" s="79">
        <f t="shared" si="154"/>
        <v>60</v>
      </c>
      <c r="O38" s="79">
        <v>48</v>
      </c>
      <c r="P38" s="110">
        <f>(100/Q38)*M38</f>
        <v>0.20250202502025</v>
      </c>
      <c r="Q38" s="79">
        <v>111.11</v>
      </c>
      <c r="R38" t="s" s="30">
        <v>8180</v>
      </c>
      <c r="S38" s="39"/>
    </row>
    <row r="39" ht="28" customHeight="1">
      <c r="A39" t="s" s="20">
        <f>"L "&amp;B39</f>
        <v>8201</v>
      </c>
      <c r="B39" s="108">
        <v>36</v>
      </c>
      <c r="C39" s="108">
        <v>1674</v>
      </c>
      <c r="D39" s="145">
        <v>1</v>
      </c>
      <c r="E39" s="146"/>
      <c r="F39" s="131"/>
      <c r="G39" s="109">
        <f>M39</f>
        <v>0.225</v>
      </c>
      <c r="H39" s="109">
        <f>P39</f>
        <v>0.20250202502025</v>
      </c>
      <c r="I39" s="81"/>
      <c r="J39" t="s" s="34">
        <v>1411</v>
      </c>
      <c r="K39" s="16"/>
      <c r="L39" s="131">
        <v>1</v>
      </c>
      <c r="M39" s="109">
        <f>MEDIAN(N39,O39)/240</f>
        <v>0.225</v>
      </c>
      <c r="N39" s="81">
        <f t="shared" si="154"/>
        <v>60</v>
      </c>
      <c r="O39" s="81">
        <v>48</v>
      </c>
      <c r="P39" s="109">
        <f>(100/Q39)*M39</f>
        <v>0.20250202502025</v>
      </c>
      <c r="Q39" s="81">
        <v>111.11</v>
      </c>
      <c r="R39" t="s" s="34">
        <v>8180</v>
      </c>
      <c r="S39" s="55"/>
    </row>
    <row r="40" ht="38" customHeight="1">
      <c r="A40" t="s" s="20">
        <f>"L "&amp;B40</f>
        <v>8202</v>
      </c>
      <c r="B40" s="106">
        <v>37</v>
      </c>
      <c r="C40" s="106">
        <v>1675</v>
      </c>
      <c r="D40" s="142">
        <v>1</v>
      </c>
      <c r="E40" s="143"/>
      <c r="F40" s="144"/>
      <c r="G40" s="110">
        <f>M40</f>
        <v>0.25</v>
      </c>
      <c r="H40" s="110">
        <f>P40</f>
        <v>0.2250022500225</v>
      </c>
      <c r="I40" s="79"/>
      <c r="J40" t="s" s="30">
        <v>1411</v>
      </c>
      <c r="K40" s="32"/>
      <c r="L40" s="144">
        <v>1</v>
      </c>
      <c r="M40" s="110">
        <f>MEDIAN(N40,O40)/240</f>
        <v>0.25</v>
      </c>
      <c r="N40" s="79">
        <f t="shared" si="154"/>
        <v>60</v>
      </c>
      <c r="O40" s="79">
        <f t="shared" si="154"/>
        <v>60</v>
      </c>
      <c r="P40" s="110">
        <f>(100/Q40)*M40</f>
        <v>0.2250022500225</v>
      </c>
      <c r="Q40" s="79">
        <v>111.11</v>
      </c>
      <c r="R40" t="s" s="30">
        <v>8180</v>
      </c>
      <c r="S40" t="s" s="33">
        <v>8203</v>
      </c>
    </row>
    <row r="41" ht="28" customHeight="1">
      <c r="A41" t="s" s="20">
        <f>"L "&amp;B41</f>
        <v>8204</v>
      </c>
      <c r="B41" s="108">
        <v>38</v>
      </c>
      <c r="C41" s="108">
        <v>1676</v>
      </c>
      <c r="D41" s="145">
        <v>1</v>
      </c>
      <c r="E41" s="146"/>
      <c r="F41" s="131"/>
      <c r="G41" s="109">
        <f>M41</f>
        <v>0.25</v>
      </c>
      <c r="H41" s="109">
        <f>P41</f>
        <v>0.2250022500225</v>
      </c>
      <c r="I41" s="81"/>
      <c r="J41" t="s" s="34">
        <v>1411</v>
      </c>
      <c r="K41" s="16"/>
      <c r="L41" s="131">
        <v>1</v>
      </c>
      <c r="M41" s="109">
        <f>MEDIAN(N41,O41)/240</f>
        <v>0.25</v>
      </c>
      <c r="N41" s="81">
        <f t="shared" si="154"/>
        <v>60</v>
      </c>
      <c r="O41" s="81">
        <f t="shared" si="154"/>
        <v>60</v>
      </c>
      <c r="P41" s="109">
        <f>(100/Q41)*M41</f>
        <v>0.2250022500225</v>
      </c>
      <c r="Q41" s="81">
        <v>111.11</v>
      </c>
      <c r="R41" t="s" s="34">
        <v>8180</v>
      </c>
      <c r="S41" s="55"/>
    </row>
    <row r="42" ht="28" customHeight="1">
      <c r="A42" t="s" s="20">
        <f>"L "&amp;B42</f>
        <v>8205</v>
      </c>
      <c r="B42" s="106">
        <v>39</v>
      </c>
      <c r="C42" s="106">
        <v>1677</v>
      </c>
      <c r="D42" s="142">
        <v>1</v>
      </c>
      <c r="E42" s="143"/>
      <c r="F42" s="144"/>
      <c r="G42" s="110">
        <f>M42</f>
        <v>0.25</v>
      </c>
      <c r="H42" s="110">
        <f>P42</f>
        <v>0.2250022500225</v>
      </c>
      <c r="I42" s="79"/>
      <c r="J42" t="s" s="30">
        <v>1411</v>
      </c>
      <c r="K42" s="32"/>
      <c r="L42" s="144">
        <v>1</v>
      </c>
      <c r="M42" s="110">
        <f>MEDIAN(N42,O42)/240</f>
        <v>0.25</v>
      </c>
      <c r="N42" s="79">
        <f t="shared" si="154"/>
        <v>60</v>
      </c>
      <c r="O42" s="79">
        <f t="shared" si="154"/>
        <v>60</v>
      </c>
      <c r="P42" s="110">
        <f>(100/Q42)*M42</f>
        <v>0.2250022500225</v>
      </c>
      <c r="Q42" s="79">
        <v>111.11</v>
      </c>
      <c r="R42" t="s" s="30">
        <v>8180</v>
      </c>
      <c r="S42" s="39"/>
    </row>
    <row r="43" ht="28" customHeight="1">
      <c r="A43" t="s" s="20">
        <f>"L "&amp;B43</f>
        <v>8206</v>
      </c>
      <c r="B43" s="108">
        <v>40</v>
      </c>
      <c r="C43" s="108">
        <v>1678</v>
      </c>
      <c r="D43" s="145">
        <v>1</v>
      </c>
      <c r="E43" s="146"/>
      <c r="F43" s="131"/>
      <c r="G43" s="109">
        <f>M43</f>
        <v>0.25</v>
      </c>
      <c r="H43" s="109">
        <f>P43</f>
        <v>0.2250022500225</v>
      </c>
      <c r="I43" s="81"/>
      <c r="J43" t="s" s="34">
        <v>1411</v>
      </c>
      <c r="K43" s="16"/>
      <c r="L43" s="131">
        <v>1</v>
      </c>
      <c r="M43" s="109">
        <f>MEDIAN(N43,O43)/240</f>
        <v>0.25</v>
      </c>
      <c r="N43" s="81">
        <f t="shared" si="154"/>
        <v>60</v>
      </c>
      <c r="O43" s="81">
        <f t="shared" si="154"/>
        <v>60</v>
      </c>
      <c r="P43" s="109">
        <f>(100/Q43)*M43</f>
        <v>0.2250022500225</v>
      </c>
      <c r="Q43" s="81">
        <v>111.11</v>
      </c>
      <c r="R43" t="s" s="34">
        <v>8180</v>
      </c>
      <c r="S43" s="55"/>
    </row>
    <row r="44" ht="28" customHeight="1">
      <c r="A44" t="s" s="20">
        <f>"L "&amp;B44</f>
        <v>8207</v>
      </c>
      <c r="B44" s="106">
        <v>41</v>
      </c>
      <c r="C44" s="106">
        <v>1679</v>
      </c>
      <c r="D44" s="142">
        <v>1</v>
      </c>
      <c r="E44" s="143"/>
      <c r="F44" s="144"/>
      <c r="G44" s="110">
        <f>M44</f>
        <v>0.25</v>
      </c>
      <c r="H44" s="110">
        <f>P44</f>
        <v>0.2250022500225</v>
      </c>
      <c r="I44" s="79"/>
      <c r="J44" t="s" s="30">
        <v>1411</v>
      </c>
      <c r="K44" s="32"/>
      <c r="L44" s="144">
        <v>1</v>
      </c>
      <c r="M44" s="110">
        <f>MEDIAN(N44,O44)/240</f>
        <v>0.25</v>
      </c>
      <c r="N44" s="79">
        <f t="shared" si="154"/>
        <v>60</v>
      </c>
      <c r="O44" s="79">
        <f t="shared" si="154"/>
        <v>60</v>
      </c>
      <c r="P44" s="110">
        <f>(100/Q44)*M44</f>
        <v>0.2250022500225</v>
      </c>
      <c r="Q44" s="79">
        <v>111.11</v>
      </c>
      <c r="R44" t="s" s="30">
        <v>8180</v>
      </c>
      <c r="S44" s="39"/>
    </row>
    <row r="45" ht="28" customHeight="1">
      <c r="A45" t="s" s="20">
        <f>"L "&amp;B45</f>
        <v>8208</v>
      </c>
      <c r="B45" s="108">
        <v>42</v>
      </c>
      <c r="C45" s="108">
        <v>1680</v>
      </c>
      <c r="D45" s="145">
        <v>1</v>
      </c>
      <c r="E45" s="146"/>
      <c r="F45" s="131"/>
      <c r="G45" s="109">
        <f>M45</f>
        <v>0.25</v>
      </c>
      <c r="H45" s="109">
        <f>P45</f>
        <v>0.2250022500225</v>
      </c>
      <c r="I45" s="81"/>
      <c r="J45" t="s" s="34">
        <v>1411</v>
      </c>
      <c r="K45" s="16"/>
      <c r="L45" s="131">
        <v>1</v>
      </c>
      <c r="M45" s="109">
        <f>MEDIAN(N45,O45)/240</f>
        <v>0.25</v>
      </c>
      <c r="N45" s="81">
        <f t="shared" si="154"/>
        <v>60</v>
      </c>
      <c r="O45" s="81">
        <f t="shared" si="154"/>
        <v>60</v>
      </c>
      <c r="P45" s="109">
        <f>(100/Q45)*M45</f>
        <v>0.2250022500225</v>
      </c>
      <c r="Q45" s="81">
        <v>111.11</v>
      </c>
      <c r="R45" t="s" s="34">
        <v>8180</v>
      </c>
      <c r="S45" s="55"/>
    </row>
    <row r="46" ht="38" customHeight="1">
      <c r="A46" t="s" s="20">
        <f>"L "&amp;B46</f>
        <v>8209</v>
      </c>
      <c r="B46" s="106">
        <v>43</v>
      </c>
      <c r="C46" s="106">
        <v>1681</v>
      </c>
      <c r="D46" s="142">
        <v>1</v>
      </c>
      <c r="E46" s="143"/>
      <c r="F46" s="144"/>
      <c r="G46" s="110">
        <f>M46</f>
        <v>0.25</v>
      </c>
      <c r="H46" s="110">
        <f>P46</f>
        <v>0.2250022500225</v>
      </c>
      <c r="I46" s="79"/>
      <c r="J46" t="s" s="30">
        <v>1411</v>
      </c>
      <c r="K46" s="32"/>
      <c r="L46" s="144">
        <v>1</v>
      </c>
      <c r="M46" s="110">
        <f>MEDIAN(N46,O46)/240</f>
        <v>0.25</v>
      </c>
      <c r="N46" s="79">
        <f t="shared" si="154"/>
        <v>60</v>
      </c>
      <c r="O46" s="79">
        <f t="shared" si="154"/>
        <v>60</v>
      </c>
      <c r="P46" s="110">
        <f>(100/Q46)*M46</f>
        <v>0.2250022500225</v>
      </c>
      <c r="Q46" s="79">
        <v>111.11</v>
      </c>
      <c r="R46" t="s" s="30">
        <v>8180</v>
      </c>
      <c r="S46" t="s" s="33">
        <v>8210</v>
      </c>
    </row>
    <row r="47" ht="28" customHeight="1">
      <c r="A47" t="s" s="20">
        <f>"L "&amp;B47</f>
        <v>8211</v>
      </c>
      <c r="B47" s="108">
        <v>44</v>
      </c>
      <c r="C47" s="108">
        <v>1682</v>
      </c>
      <c r="D47" s="145">
        <v>1</v>
      </c>
      <c r="E47" s="146"/>
      <c r="F47" s="131"/>
      <c r="G47" s="109">
        <f>M47</f>
        <v>0.25</v>
      </c>
      <c r="H47" s="109">
        <f>P47</f>
        <v>0.2250022500225</v>
      </c>
      <c r="I47" s="81"/>
      <c r="J47" t="s" s="34">
        <v>1411</v>
      </c>
      <c r="K47" s="16"/>
      <c r="L47" s="131">
        <v>1</v>
      </c>
      <c r="M47" s="109">
        <f>MEDIAN(N47,O47)/240</f>
        <v>0.25</v>
      </c>
      <c r="N47" s="81">
        <f t="shared" si="154"/>
        <v>60</v>
      </c>
      <c r="O47" s="81">
        <f t="shared" si="154"/>
        <v>60</v>
      </c>
      <c r="P47" s="109">
        <f>(100/Q47)*M47</f>
        <v>0.2250022500225</v>
      </c>
      <c r="Q47" s="81">
        <v>111.11</v>
      </c>
      <c r="R47" t="s" s="34">
        <v>8180</v>
      </c>
      <c r="S47" s="55"/>
    </row>
    <row r="48" ht="28" customHeight="1">
      <c r="A48" t="s" s="20">
        <f>"L "&amp;B48</f>
        <v>8212</v>
      </c>
      <c r="B48" s="106">
        <v>45</v>
      </c>
      <c r="C48" s="106">
        <v>1683</v>
      </c>
      <c r="D48" s="142">
        <v>1</v>
      </c>
      <c r="E48" s="143"/>
      <c r="F48" s="144"/>
      <c r="G48" s="110">
        <f>M48</f>
        <v>0.25</v>
      </c>
      <c r="H48" s="110">
        <f>P48</f>
        <v>0.2250022500225</v>
      </c>
      <c r="I48" s="79"/>
      <c r="J48" t="s" s="30">
        <v>1411</v>
      </c>
      <c r="K48" s="32"/>
      <c r="L48" s="144">
        <v>1</v>
      </c>
      <c r="M48" s="110">
        <f>MEDIAN(N48,O48)/240</f>
        <v>0.25</v>
      </c>
      <c r="N48" s="79">
        <f t="shared" si="154"/>
        <v>60</v>
      </c>
      <c r="O48" s="79">
        <f t="shared" si="154"/>
        <v>60</v>
      </c>
      <c r="P48" s="110">
        <f>(100/Q48)*M48</f>
        <v>0.2250022500225</v>
      </c>
      <c r="Q48" s="79">
        <v>111.11</v>
      </c>
      <c r="R48" t="s" s="30">
        <v>8180</v>
      </c>
      <c r="S48" s="39"/>
    </row>
    <row r="49" ht="28" customHeight="1">
      <c r="A49" t="s" s="20">
        <f>"L "&amp;B49</f>
        <v>8213</v>
      </c>
      <c r="B49" s="108">
        <v>46</v>
      </c>
      <c r="C49" s="108">
        <v>1684</v>
      </c>
      <c r="D49" s="145">
        <v>1</v>
      </c>
      <c r="E49" s="146"/>
      <c r="F49" s="131"/>
      <c r="G49" s="109">
        <f>M49</f>
        <v>0.25</v>
      </c>
      <c r="H49" s="109">
        <f>P49</f>
        <v>0.2250022500225</v>
      </c>
      <c r="I49" s="81"/>
      <c r="J49" t="s" s="34">
        <v>1411</v>
      </c>
      <c r="K49" s="16"/>
      <c r="L49" s="131">
        <v>1</v>
      </c>
      <c r="M49" s="109">
        <f>MEDIAN(N49,O49)/240</f>
        <v>0.25</v>
      </c>
      <c r="N49" s="81">
        <f t="shared" si="154"/>
        <v>60</v>
      </c>
      <c r="O49" s="81">
        <f t="shared" si="154"/>
        <v>60</v>
      </c>
      <c r="P49" s="109">
        <f>(100/Q49)*M49</f>
        <v>0.2250022500225</v>
      </c>
      <c r="Q49" s="81">
        <v>111.11</v>
      </c>
      <c r="R49" t="s" s="34">
        <v>8180</v>
      </c>
      <c r="S49" s="55"/>
    </row>
    <row r="50" ht="28" customHeight="1">
      <c r="A50" t="s" s="20">
        <f>"L "&amp;B50</f>
        <v>8214</v>
      </c>
      <c r="B50" s="106">
        <v>47</v>
      </c>
      <c r="C50" s="106">
        <v>1685</v>
      </c>
      <c r="D50" s="142">
        <v>1</v>
      </c>
      <c r="E50" s="143"/>
      <c r="F50" s="144"/>
      <c r="G50" s="110">
        <f>M50</f>
        <v>0.25</v>
      </c>
      <c r="H50" s="110">
        <f>P50</f>
        <v>0.2250022500225</v>
      </c>
      <c r="I50" s="79"/>
      <c r="J50" t="s" s="30">
        <v>1411</v>
      </c>
      <c r="K50" s="32"/>
      <c r="L50" s="144">
        <v>1</v>
      </c>
      <c r="M50" s="110">
        <f>MEDIAN(N50,O50)/240</f>
        <v>0.25</v>
      </c>
      <c r="N50" s="79">
        <f t="shared" si="154"/>
        <v>60</v>
      </c>
      <c r="O50" s="79">
        <f t="shared" si="154"/>
        <v>60</v>
      </c>
      <c r="P50" s="110">
        <f>(100/Q50)*M50</f>
        <v>0.2250022500225</v>
      </c>
      <c r="Q50" s="79">
        <v>111.11</v>
      </c>
      <c r="R50" t="s" s="30">
        <v>8180</v>
      </c>
      <c r="S50" s="39"/>
    </row>
    <row r="51" ht="28" customHeight="1">
      <c r="A51" t="s" s="20">
        <f>"L "&amp;B51</f>
        <v>8215</v>
      </c>
      <c r="B51" s="108">
        <v>48</v>
      </c>
      <c r="C51" s="108">
        <v>1686</v>
      </c>
      <c r="D51" s="145">
        <v>1</v>
      </c>
      <c r="E51" s="146"/>
      <c r="F51" s="131"/>
      <c r="G51" s="109">
        <f>M51</f>
        <v>0.25</v>
      </c>
      <c r="H51" s="109">
        <f>P51</f>
        <v>0.18750468761719</v>
      </c>
      <c r="I51" s="81"/>
      <c r="J51" t="s" s="34">
        <v>1411</v>
      </c>
      <c r="K51" s="16"/>
      <c r="L51" s="131">
        <v>1</v>
      </c>
      <c r="M51" s="109">
        <f>MEDIAN(N51,O51)/240</f>
        <v>0.25</v>
      </c>
      <c r="N51" s="81">
        <f t="shared" si="154"/>
        <v>60</v>
      </c>
      <c r="O51" s="81">
        <f t="shared" si="154"/>
        <v>60</v>
      </c>
      <c r="P51" s="109">
        <f>(100/Q51)*M51</f>
        <v>0.18750468761719</v>
      </c>
      <c r="Q51" s="81">
        <v>133.33</v>
      </c>
      <c r="R51" t="s" s="34">
        <v>8180</v>
      </c>
      <c r="S51" s="55"/>
    </row>
    <row r="52" ht="28" customHeight="1">
      <c r="A52" t="s" s="20">
        <f>"L "&amp;B52</f>
        <v>8216</v>
      </c>
      <c r="B52" s="106">
        <v>49</v>
      </c>
      <c r="C52" s="106">
        <v>1687</v>
      </c>
      <c r="D52" s="142">
        <v>1</v>
      </c>
      <c r="E52" s="143"/>
      <c r="F52" s="144"/>
      <c r="G52" s="110">
        <f>M52</f>
        <v>0.25</v>
      </c>
      <c r="H52" s="110">
        <f>P52</f>
        <v>0.18750468761719</v>
      </c>
      <c r="I52" s="79"/>
      <c r="J52" t="s" s="30">
        <v>1411</v>
      </c>
      <c r="K52" s="32"/>
      <c r="L52" s="144">
        <v>1</v>
      </c>
      <c r="M52" s="110">
        <f>MEDIAN(N52,O52)/240</f>
        <v>0.25</v>
      </c>
      <c r="N52" s="79">
        <f t="shared" si="154"/>
        <v>60</v>
      </c>
      <c r="O52" s="79">
        <f t="shared" si="154"/>
        <v>60</v>
      </c>
      <c r="P52" s="110">
        <f>(100/Q52)*M52</f>
        <v>0.18750468761719</v>
      </c>
      <c r="Q52" s="79">
        <v>133.33</v>
      </c>
      <c r="R52" t="s" s="30">
        <v>8180</v>
      </c>
      <c r="S52" s="39"/>
    </row>
    <row r="53" ht="28" customHeight="1">
      <c r="A53" t="s" s="20">
        <f>"L "&amp;B53</f>
        <v>8217</v>
      </c>
      <c r="B53" s="108">
        <v>50</v>
      </c>
      <c r="C53" s="108">
        <v>1688</v>
      </c>
      <c r="D53" s="145">
        <v>1</v>
      </c>
      <c r="E53" s="146"/>
      <c r="F53" s="131"/>
      <c r="G53" s="109">
        <f>M53</f>
        <v>0.3</v>
      </c>
      <c r="H53" s="109">
        <f>P53</f>
        <v>0.225005625140629</v>
      </c>
      <c r="I53" s="81"/>
      <c r="J53" t="s" s="34">
        <v>1411</v>
      </c>
      <c r="K53" s="16"/>
      <c r="L53" s="131">
        <v>1</v>
      </c>
      <c r="M53" s="109">
        <f>MEDIAN(N53,O53)/240</f>
        <v>0.3</v>
      </c>
      <c r="N53" s="81">
        <f t="shared" si="263" ref="N53:N86">6*12</f>
        <v>72</v>
      </c>
      <c r="O53" s="81">
        <v>72</v>
      </c>
      <c r="P53" s="109">
        <f>(100/Q53)*M53</f>
        <v>0.225005625140629</v>
      </c>
      <c r="Q53" s="81">
        <v>133.33</v>
      </c>
      <c r="R53" t="s" s="34">
        <v>8180</v>
      </c>
      <c r="S53" s="55"/>
    </row>
    <row r="54" ht="28" customHeight="1">
      <c r="A54" t="s" s="20">
        <f>"L "&amp;B54</f>
        <v>8218</v>
      </c>
      <c r="B54" s="106">
        <v>51</v>
      </c>
      <c r="C54" s="106">
        <v>1689</v>
      </c>
      <c r="D54" s="142">
        <v>1</v>
      </c>
      <c r="E54" s="143"/>
      <c r="F54" s="144"/>
      <c r="G54" s="110">
        <f>M54</f>
        <v>0.3</v>
      </c>
      <c r="H54" s="110">
        <f>P54</f>
        <v>0.225005625140629</v>
      </c>
      <c r="I54" s="79"/>
      <c r="J54" t="s" s="30">
        <v>1411</v>
      </c>
      <c r="K54" s="32"/>
      <c r="L54" s="144">
        <v>1</v>
      </c>
      <c r="M54" s="110">
        <f>MEDIAN(N54,O54)/240</f>
        <v>0.3</v>
      </c>
      <c r="N54" s="79">
        <f t="shared" si="263"/>
        <v>72</v>
      </c>
      <c r="O54" s="79">
        <v>72</v>
      </c>
      <c r="P54" s="110">
        <f>(100/Q54)*M54</f>
        <v>0.225005625140629</v>
      </c>
      <c r="Q54" s="79">
        <v>133.33</v>
      </c>
      <c r="R54" t="s" s="30">
        <v>8180</v>
      </c>
      <c r="S54" s="39"/>
    </row>
    <row r="55" ht="28" customHeight="1">
      <c r="A55" t="s" s="20">
        <f>"L "&amp;B55</f>
        <v>8219</v>
      </c>
      <c r="B55" s="108">
        <v>52</v>
      </c>
      <c r="C55" s="108">
        <v>1690</v>
      </c>
      <c r="D55" s="145">
        <v>1</v>
      </c>
      <c r="E55" s="146"/>
      <c r="F55" s="131"/>
      <c r="G55" s="109">
        <f>M55</f>
        <v>0.3</v>
      </c>
      <c r="H55" s="109">
        <f>P55</f>
        <v>0.225005625140629</v>
      </c>
      <c r="I55" s="81"/>
      <c r="J55" t="s" s="34">
        <v>1411</v>
      </c>
      <c r="K55" s="16"/>
      <c r="L55" s="131">
        <v>1</v>
      </c>
      <c r="M55" s="109">
        <f>MEDIAN(N55,O55)/240</f>
        <v>0.3</v>
      </c>
      <c r="N55" s="81">
        <f t="shared" si="263"/>
        <v>72</v>
      </c>
      <c r="O55" s="81">
        <v>72</v>
      </c>
      <c r="P55" s="109">
        <f>(100/Q55)*M55</f>
        <v>0.225005625140629</v>
      </c>
      <c r="Q55" s="81">
        <v>133.33</v>
      </c>
      <c r="R55" t="s" s="34">
        <v>8180</v>
      </c>
      <c r="S55" s="55"/>
    </row>
    <row r="56" ht="28" customHeight="1">
      <c r="A56" t="s" s="20">
        <f>"L "&amp;B56</f>
        <v>8220</v>
      </c>
      <c r="B56" s="106">
        <v>53</v>
      </c>
      <c r="C56" s="106">
        <v>1691</v>
      </c>
      <c r="D56" s="142">
        <v>1</v>
      </c>
      <c r="E56" s="143"/>
      <c r="F56" s="144"/>
      <c r="G56" s="110">
        <f>M56</f>
        <v>0.3</v>
      </c>
      <c r="H56" s="110">
        <f>P56</f>
        <v>0.225005625140629</v>
      </c>
      <c r="I56" s="79"/>
      <c r="J56" t="s" s="30">
        <v>1411</v>
      </c>
      <c r="K56" s="32"/>
      <c r="L56" s="144">
        <v>1</v>
      </c>
      <c r="M56" s="110">
        <f>MEDIAN(N56,O56)/240</f>
        <v>0.3</v>
      </c>
      <c r="N56" s="79">
        <f t="shared" si="263"/>
        <v>72</v>
      </c>
      <c r="O56" s="79">
        <v>72</v>
      </c>
      <c r="P56" s="110">
        <f>(100/Q56)*M56</f>
        <v>0.225005625140629</v>
      </c>
      <c r="Q56" s="79">
        <v>133.33</v>
      </c>
      <c r="R56" t="s" s="30">
        <v>8180</v>
      </c>
      <c r="S56" s="39"/>
    </row>
    <row r="57" ht="28" customHeight="1">
      <c r="A57" t="s" s="20">
        <f>"L "&amp;B57</f>
        <v>8221</v>
      </c>
      <c r="B57" s="108">
        <v>54</v>
      </c>
      <c r="C57" s="108">
        <v>1692</v>
      </c>
      <c r="D57" s="145">
        <v>1</v>
      </c>
      <c r="E57" s="146"/>
      <c r="F57" s="131"/>
      <c r="G57" s="109">
        <f>M57</f>
        <v>0.3</v>
      </c>
      <c r="H57" s="109">
        <f>P57</f>
        <v>0.225005625140629</v>
      </c>
      <c r="I57" s="81"/>
      <c r="J57" t="s" s="34">
        <v>1411</v>
      </c>
      <c r="K57" s="16"/>
      <c r="L57" s="131">
        <v>1</v>
      </c>
      <c r="M57" s="109">
        <f>MEDIAN(N57,O57)/240</f>
        <v>0.3</v>
      </c>
      <c r="N57" s="81">
        <f t="shared" si="263"/>
        <v>72</v>
      </c>
      <c r="O57" s="81">
        <v>72</v>
      </c>
      <c r="P57" s="109">
        <f>(100/Q57)*M57</f>
        <v>0.225005625140629</v>
      </c>
      <c r="Q57" s="81">
        <v>133.33</v>
      </c>
      <c r="R57" t="s" s="34">
        <v>8180</v>
      </c>
      <c r="S57" s="55"/>
    </row>
    <row r="58" ht="28" customHeight="1">
      <c r="A58" t="s" s="20">
        <f>"L "&amp;B58</f>
        <v>8222</v>
      </c>
      <c r="B58" s="106">
        <v>55</v>
      </c>
      <c r="C58" s="106">
        <v>1693</v>
      </c>
      <c r="D58" s="142">
        <v>1</v>
      </c>
      <c r="E58" s="143"/>
      <c r="F58" s="144"/>
      <c r="G58" s="110">
        <f>M58</f>
        <v>0.3</v>
      </c>
      <c r="H58" s="110">
        <f>P58</f>
        <v>0.225005625140629</v>
      </c>
      <c r="I58" s="79"/>
      <c r="J58" t="s" s="30">
        <v>1411</v>
      </c>
      <c r="K58" s="32"/>
      <c r="L58" s="144">
        <v>1</v>
      </c>
      <c r="M58" s="110">
        <f>MEDIAN(N58,O58)/240</f>
        <v>0.3</v>
      </c>
      <c r="N58" s="79">
        <f t="shared" si="263"/>
        <v>72</v>
      </c>
      <c r="O58" s="79">
        <v>72</v>
      </c>
      <c r="P58" s="110">
        <f>(100/Q58)*M58</f>
        <v>0.225005625140629</v>
      </c>
      <c r="Q58" s="79">
        <v>133.33</v>
      </c>
      <c r="R58" t="s" s="30">
        <v>8180</v>
      </c>
      <c r="S58" s="39"/>
    </row>
    <row r="59" ht="28" customHeight="1">
      <c r="A59" t="s" s="20">
        <f>"L "&amp;B59</f>
        <v>8223</v>
      </c>
      <c r="B59" s="108">
        <v>56</v>
      </c>
      <c r="C59" s="108">
        <v>1694</v>
      </c>
      <c r="D59" s="145">
        <v>1</v>
      </c>
      <c r="E59" s="146"/>
      <c r="F59" s="131"/>
      <c r="G59" s="109">
        <f>M59</f>
        <v>0.3</v>
      </c>
      <c r="H59" s="109">
        <f>P59</f>
        <v>0.225005625140629</v>
      </c>
      <c r="I59" s="81"/>
      <c r="J59" t="s" s="34">
        <v>1411</v>
      </c>
      <c r="K59" s="16"/>
      <c r="L59" s="131">
        <v>1</v>
      </c>
      <c r="M59" s="109">
        <f>MEDIAN(N59,O59)/240</f>
        <v>0.3</v>
      </c>
      <c r="N59" s="81">
        <f t="shared" si="263"/>
        <v>72</v>
      </c>
      <c r="O59" s="81">
        <v>72</v>
      </c>
      <c r="P59" s="109">
        <f>(100/Q59)*M59</f>
        <v>0.225005625140629</v>
      </c>
      <c r="Q59" s="81">
        <v>133.33</v>
      </c>
      <c r="R59" t="s" s="34">
        <v>8180</v>
      </c>
      <c r="S59" s="55"/>
    </row>
    <row r="60" ht="28" customHeight="1">
      <c r="A60" t="s" s="20">
        <f>"L "&amp;B60</f>
        <v>8224</v>
      </c>
      <c r="B60" s="106">
        <v>57</v>
      </c>
      <c r="C60" s="106">
        <v>1695</v>
      </c>
      <c r="D60" s="142">
        <v>1</v>
      </c>
      <c r="E60" s="143"/>
      <c r="F60" s="144"/>
      <c r="G60" s="110">
        <f>M60</f>
        <v>0.3</v>
      </c>
      <c r="H60" s="110">
        <f>P60</f>
        <v>0.225005625140629</v>
      </c>
      <c r="I60" s="79"/>
      <c r="J60" t="s" s="30">
        <v>1411</v>
      </c>
      <c r="K60" s="32"/>
      <c r="L60" s="144">
        <v>1</v>
      </c>
      <c r="M60" s="110">
        <f>MEDIAN(N60,O60)/240</f>
        <v>0.3</v>
      </c>
      <c r="N60" s="79">
        <f t="shared" si="263"/>
        <v>72</v>
      </c>
      <c r="O60" s="79">
        <v>72</v>
      </c>
      <c r="P60" s="110">
        <f>(100/Q60)*M60</f>
        <v>0.225005625140629</v>
      </c>
      <c r="Q60" s="79">
        <v>133.33</v>
      </c>
      <c r="R60" t="s" s="30">
        <v>8180</v>
      </c>
      <c r="S60" s="39"/>
    </row>
    <row r="61" ht="28" customHeight="1">
      <c r="A61" t="s" s="20">
        <f>"L "&amp;B61</f>
        <v>8225</v>
      </c>
      <c r="B61" s="108">
        <v>58</v>
      </c>
      <c r="C61" s="108">
        <v>1696</v>
      </c>
      <c r="D61" s="145">
        <v>1</v>
      </c>
      <c r="E61" s="146"/>
      <c r="F61" s="131"/>
      <c r="G61" s="109">
        <f>M61</f>
        <v>0.3</v>
      </c>
      <c r="H61" s="109">
        <f>P61</f>
        <v>0.225005625140629</v>
      </c>
      <c r="I61" s="81"/>
      <c r="J61" t="s" s="34">
        <v>1411</v>
      </c>
      <c r="K61" s="16"/>
      <c r="L61" s="131">
        <v>1</v>
      </c>
      <c r="M61" s="109">
        <f>MEDIAN(N61,O61)/240</f>
        <v>0.3</v>
      </c>
      <c r="N61" s="81">
        <f t="shared" si="263"/>
        <v>72</v>
      </c>
      <c r="O61" s="81">
        <v>72</v>
      </c>
      <c r="P61" s="109">
        <f>(100/Q61)*M61</f>
        <v>0.225005625140629</v>
      </c>
      <c r="Q61" s="81">
        <v>133.33</v>
      </c>
      <c r="R61" t="s" s="34">
        <v>8180</v>
      </c>
      <c r="S61" s="55"/>
    </row>
    <row r="62" ht="28" customHeight="1">
      <c r="A62" t="s" s="20">
        <f>"L "&amp;B62</f>
        <v>8226</v>
      </c>
      <c r="B62" s="106">
        <v>59</v>
      </c>
      <c r="C62" s="106">
        <v>1697</v>
      </c>
      <c r="D62" s="142">
        <v>1</v>
      </c>
      <c r="E62" s="143"/>
      <c r="F62" s="144"/>
      <c r="G62" s="110">
        <f>M62</f>
        <v>0.3</v>
      </c>
      <c r="H62" s="110">
        <f>P62</f>
        <v>0.225005625140629</v>
      </c>
      <c r="I62" s="79"/>
      <c r="J62" t="s" s="30">
        <v>1411</v>
      </c>
      <c r="K62" s="32"/>
      <c r="L62" s="144">
        <v>1</v>
      </c>
      <c r="M62" s="110">
        <f>MEDIAN(N62,O62)/240</f>
        <v>0.3</v>
      </c>
      <c r="N62" s="79">
        <f t="shared" si="263"/>
        <v>72</v>
      </c>
      <c r="O62" s="79">
        <v>72</v>
      </c>
      <c r="P62" s="110">
        <f>(100/Q62)*M62</f>
        <v>0.225005625140629</v>
      </c>
      <c r="Q62" s="79">
        <v>133.33</v>
      </c>
      <c r="R62" t="s" s="30">
        <v>8180</v>
      </c>
      <c r="S62" s="39"/>
    </row>
    <row r="63" ht="28" customHeight="1">
      <c r="A63" t="s" s="20">
        <f>"L "&amp;B63</f>
        <v>8227</v>
      </c>
      <c r="B63" s="108">
        <v>60</v>
      </c>
      <c r="C63" s="108">
        <v>1698</v>
      </c>
      <c r="D63" s="145">
        <v>1</v>
      </c>
      <c r="E63" s="146"/>
      <c r="F63" s="131"/>
      <c r="G63" s="109">
        <f>M63</f>
        <v>0.3</v>
      </c>
      <c r="H63" s="109">
        <f>P63</f>
        <v>0.225005625140629</v>
      </c>
      <c r="I63" s="81"/>
      <c r="J63" t="s" s="34">
        <v>1411</v>
      </c>
      <c r="K63" s="16"/>
      <c r="L63" s="131">
        <v>1</v>
      </c>
      <c r="M63" s="109">
        <f>MEDIAN(N63,O63)/240</f>
        <v>0.3</v>
      </c>
      <c r="N63" s="81">
        <f t="shared" si="263"/>
        <v>72</v>
      </c>
      <c r="O63" s="81">
        <v>72</v>
      </c>
      <c r="P63" s="109">
        <f>(100/Q63)*M63</f>
        <v>0.225005625140629</v>
      </c>
      <c r="Q63" s="81">
        <v>133.33</v>
      </c>
      <c r="R63" t="s" s="34">
        <v>8180</v>
      </c>
      <c r="S63" s="55"/>
    </row>
    <row r="64" ht="28" customHeight="1">
      <c r="A64" t="s" s="20">
        <f>"L "&amp;B64</f>
        <v>8228</v>
      </c>
      <c r="B64" s="106">
        <v>61</v>
      </c>
      <c r="C64" s="106">
        <v>1699</v>
      </c>
      <c r="D64" s="142">
        <v>1</v>
      </c>
      <c r="E64" s="143"/>
      <c r="F64" s="144"/>
      <c r="G64" s="110">
        <f>M64</f>
        <v>0.3</v>
      </c>
      <c r="H64" s="110">
        <f>P64</f>
        <v>0.225005625140629</v>
      </c>
      <c r="I64" s="79"/>
      <c r="J64" t="s" s="30">
        <v>1411</v>
      </c>
      <c r="K64" s="32"/>
      <c r="L64" s="144">
        <v>1</v>
      </c>
      <c r="M64" s="110">
        <f>MEDIAN(N64,O64)/240</f>
        <v>0.3</v>
      </c>
      <c r="N64" s="79">
        <f t="shared" si="263"/>
        <v>72</v>
      </c>
      <c r="O64" s="79">
        <v>72</v>
      </c>
      <c r="P64" s="110">
        <f>(100/Q64)*M64</f>
        <v>0.225005625140629</v>
      </c>
      <c r="Q64" s="79">
        <v>133.33</v>
      </c>
      <c r="R64" t="s" s="30">
        <v>8180</v>
      </c>
      <c r="S64" s="39"/>
    </row>
    <row r="65" ht="28" customHeight="1">
      <c r="A65" t="s" s="20">
        <f>"L "&amp;B65</f>
        <v>8229</v>
      </c>
      <c r="B65" s="108">
        <v>62</v>
      </c>
      <c r="C65" s="108">
        <v>1700</v>
      </c>
      <c r="D65" s="145">
        <v>1</v>
      </c>
      <c r="E65" s="146"/>
      <c r="F65" s="131"/>
      <c r="G65" s="109">
        <f>M65</f>
        <v>0.3</v>
      </c>
      <c r="H65" s="109">
        <f>P65</f>
        <v>0.225005625140629</v>
      </c>
      <c r="I65" s="81"/>
      <c r="J65" t="s" s="34">
        <v>1411</v>
      </c>
      <c r="K65" s="16"/>
      <c r="L65" s="131">
        <v>1</v>
      </c>
      <c r="M65" s="109">
        <f>MEDIAN(N65,O65)/240</f>
        <v>0.3</v>
      </c>
      <c r="N65" s="81">
        <f t="shared" si="263"/>
        <v>72</v>
      </c>
      <c r="O65" s="81">
        <v>72</v>
      </c>
      <c r="P65" s="109">
        <f>(100/Q65)*M65</f>
        <v>0.225005625140629</v>
      </c>
      <c r="Q65" s="81">
        <v>133.33</v>
      </c>
      <c r="R65" t="s" s="34">
        <v>8180</v>
      </c>
      <c r="S65" s="55"/>
    </row>
    <row r="66" ht="28" customHeight="1">
      <c r="A66" t="s" s="20">
        <f>"L "&amp;B66</f>
        <v>8230</v>
      </c>
      <c r="B66" s="106">
        <v>63</v>
      </c>
      <c r="C66" s="106">
        <v>1701</v>
      </c>
      <c r="D66" s="142">
        <v>1</v>
      </c>
      <c r="E66" s="143"/>
      <c r="F66" s="144"/>
      <c r="G66" s="110">
        <f>M66</f>
        <v>0.3</v>
      </c>
      <c r="H66" s="110">
        <f>P66</f>
        <v>0.225005625140629</v>
      </c>
      <c r="I66" s="79"/>
      <c r="J66" t="s" s="30">
        <v>1411</v>
      </c>
      <c r="K66" s="32"/>
      <c r="L66" s="144">
        <v>1</v>
      </c>
      <c r="M66" s="110">
        <f>MEDIAN(N66,O66)/240</f>
        <v>0.3</v>
      </c>
      <c r="N66" s="79">
        <f t="shared" si="263"/>
        <v>72</v>
      </c>
      <c r="O66" s="79">
        <v>72</v>
      </c>
      <c r="P66" s="110">
        <f>(100/Q66)*M66</f>
        <v>0.225005625140629</v>
      </c>
      <c r="Q66" s="79">
        <v>133.33</v>
      </c>
      <c r="R66" t="s" s="30">
        <v>8180</v>
      </c>
      <c r="S66" s="39"/>
    </row>
    <row r="67" ht="28" customHeight="1">
      <c r="A67" t="s" s="20">
        <f>"L "&amp;B67</f>
        <v>8231</v>
      </c>
      <c r="B67" s="108">
        <v>64</v>
      </c>
      <c r="C67" s="108">
        <v>1702</v>
      </c>
      <c r="D67" s="145">
        <v>1</v>
      </c>
      <c r="E67" s="146"/>
      <c r="F67" s="131"/>
      <c r="G67" s="109">
        <f>M67</f>
        <v>0.3</v>
      </c>
      <c r="H67" s="109">
        <f>P67</f>
        <v>0.225005625140629</v>
      </c>
      <c r="I67" s="81"/>
      <c r="J67" t="s" s="34">
        <v>1411</v>
      </c>
      <c r="K67" s="16"/>
      <c r="L67" s="131">
        <v>1</v>
      </c>
      <c r="M67" s="109">
        <f>MEDIAN(N67,O67)/240</f>
        <v>0.3</v>
      </c>
      <c r="N67" s="81">
        <f t="shared" si="263"/>
        <v>72</v>
      </c>
      <c r="O67" s="81">
        <v>72</v>
      </c>
      <c r="P67" s="109">
        <f>(100/Q67)*M67</f>
        <v>0.225005625140629</v>
      </c>
      <c r="Q67" s="81">
        <v>133.33</v>
      </c>
      <c r="R67" t="s" s="34">
        <v>8180</v>
      </c>
      <c r="S67" s="55"/>
    </row>
    <row r="68" ht="28" customHeight="1">
      <c r="A68" t="s" s="20">
        <f>"L "&amp;B68</f>
        <v>8232</v>
      </c>
      <c r="B68" s="106">
        <v>65</v>
      </c>
      <c r="C68" s="106">
        <v>1703</v>
      </c>
      <c r="D68" s="142">
        <v>1</v>
      </c>
      <c r="E68" s="143"/>
      <c r="F68" s="144"/>
      <c r="G68" s="110">
        <f>M68</f>
        <v>0.3</v>
      </c>
      <c r="H68" s="110">
        <f>P68</f>
        <v>0.225005625140629</v>
      </c>
      <c r="I68" s="79"/>
      <c r="J68" t="s" s="30">
        <v>1411</v>
      </c>
      <c r="K68" s="32"/>
      <c r="L68" s="144">
        <v>1</v>
      </c>
      <c r="M68" s="110">
        <f>MEDIAN(N68,O68)/240</f>
        <v>0.3</v>
      </c>
      <c r="N68" s="79">
        <f t="shared" si="263"/>
        <v>72</v>
      </c>
      <c r="O68" s="79">
        <v>72</v>
      </c>
      <c r="P68" s="110">
        <f>(100/Q68)*M68</f>
        <v>0.225005625140629</v>
      </c>
      <c r="Q68" s="79">
        <v>133.33</v>
      </c>
      <c r="R68" t="s" s="30">
        <v>8180</v>
      </c>
      <c r="S68" s="39"/>
    </row>
    <row r="69" ht="38" customHeight="1">
      <c r="A69" t="s" s="20">
        <f>"L "&amp;B69</f>
        <v>8233</v>
      </c>
      <c r="B69" s="108">
        <v>66</v>
      </c>
      <c r="C69" s="108">
        <v>1704</v>
      </c>
      <c r="D69" s="145">
        <v>1</v>
      </c>
      <c r="E69" s="146"/>
      <c r="F69" s="131"/>
      <c r="G69" s="109">
        <f>M69</f>
        <v>0.3</v>
      </c>
      <c r="H69" s="109">
        <f>P69</f>
        <v>0.225005625140629</v>
      </c>
      <c r="I69" s="81"/>
      <c r="J69" t="s" s="34">
        <v>1411</v>
      </c>
      <c r="K69" s="16"/>
      <c r="L69" s="131">
        <v>1</v>
      </c>
      <c r="M69" s="109">
        <f>MEDIAN(N69,O69)/240</f>
        <v>0.3</v>
      </c>
      <c r="N69" s="81">
        <f t="shared" si="263"/>
        <v>72</v>
      </c>
      <c r="O69" s="81">
        <v>72</v>
      </c>
      <c r="P69" s="109">
        <f>(100/Q69)*M69</f>
        <v>0.225005625140629</v>
      </c>
      <c r="Q69" s="81">
        <v>133.33</v>
      </c>
      <c r="R69" t="s" s="34">
        <v>8180</v>
      </c>
      <c r="S69" t="s" s="36">
        <v>8234</v>
      </c>
    </row>
    <row r="70" ht="28" customHeight="1">
      <c r="A70" t="s" s="20">
        <f>"L "&amp;B70</f>
        <v>8235</v>
      </c>
      <c r="B70" s="106">
        <v>67</v>
      </c>
      <c r="C70" s="106">
        <v>1705</v>
      </c>
      <c r="D70" s="142">
        <v>1</v>
      </c>
      <c r="E70" s="143"/>
      <c r="F70" s="144"/>
      <c r="G70" s="110">
        <f>M70</f>
        <v>0.3</v>
      </c>
      <c r="H70" s="110">
        <f>P70</f>
        <v>0.225005625140629</v>
      </c>
      <c r="I70" s="79"/>
      <c r="J70" t="s" s="30">
        <v>1411</v>
      </c>
      <c r="K70" s="32"/>
      <c r="L70" s="144">
        <v>1</v>
      </c>
      <c r="M70" s="110">
        <f>MEDIAN(N70,O70)/240</f>
        <v>0.3</v>
      </c>
      <c r="N70" s="79">
        <f t="shared" si="263"/>
        <v>72</v>
      </c>
      <c r="O70" s="79">
        <v>72</v>
      </c>
      <c r="P70" s="110">
        <f>(100/Q70)*M70</f>
        <v>0.225005625140629</v>
      </c>
      <c r="Q70" s="79">
        <v>133.33</v>
      </c>
      <c r="R70" t="s" s="30">
        <v>8180</v>
      </c>
      <c r="S70" s="39"/>
    </row>
    <row r="71" ht="28" customHeight="1">
      <c r="A71" t="s" s="20">
        <f>"L "&amp;B71</f>
        <v>8236</v>
      </c>
      <c r="B71" s="108">
        <v>68</v>
      </c>
      <c r="C71" s="108">
        <v>1706</v>
      </c>
      <c r="D71" s="145">
        <v>1</v>
      </c>
      <c r="E71" s="146"/>
      <c r="F71" s="131"/>
      <c r="G71" s="109">
        <f>M71</f>
        <v>0.3</v>
      </c>
      <c r="H71" s="109">
        <f>P71</f>
        <v>0.225005625140629</v>
      </c>
      <c r="I71" s="81"/>
      <c r="J71" t="s" s="34">
        <v>1411</v>
      </c>
      <c r="K71" s="16"/>
      <c r="L71" s="131">
        <v>1</v>
      </c>
      <c r="M71" s="109">
        <f>MEDIAN(N71,O71)/240</f>
        <v>0.3</v>
      </c>
      <c r="N71" s="81">
        <f t="shared" si="263"/>
        <v>72</v>
      </c>
      <c r="O71" s="81">
        <v>72</v>
      </c>
      <c r="P71" s="109">
        <f>(100/Q71)*M71</f>
        <v>0.225005625140629</v>
      </c>
      <c r="Q71" s="81">
        <v>133.33</v>
      </c>
      <c r="R71" t="s" s="34">
        <v>8180</v>
      </c>
      <c r="S71" s="55"/>
    </row>
    <row r="72" ht="28" customHeight="1">
      <c r="A72" t="s" s="20">
        <f>"L "&amp;B72</f>
        <v>8237</v>
      </c>
      <c r="B72" s="106">
        <v>69</v>
      </c>
      <c r="C72" s="106">
        <v>1707</v>
      </c>
      <c r="D72" s="142">
        <v>1</v>
      </c>
      <c r="E72" s="143"/>
      <c r="F72" s="144"/>
      <c r="G72" s="110">
        <f>M72</f>
        <v>0.3</v>
      </c>
      <c r="H72" s="110">
        <f>P72</f>
        <v>0.225005625140629</v>
      </c>
      <c r="I72" s="79"/>
      <c r="J72" t="s" s="30">
        <v>1411</v>
      </c>
      <c r="K72" s="32"/>
      <c r="L72" s="144">
        <v>1</v>
      </c>
      <c r="M72" s="110">
        <f>MEDIAN(N72,O72)/240</f>
        <v>0.3</v>
      </c>
      <c r="N72" s="79">
        <f t="shared" si="263"/>
        <v>72</v>
      </c>
      <c r="O72" s="79">
        <v>72</v>
      </c>
      <c r="P72" s="110">
        <f>(100/Q72)*M72</f>
        <v>0.225005625140629</v>
      </c>
      <c r="Q72" s="79">
        <v>133.33</v>
      </c>
      <c r="R72" t="s" s="30">
        <v>8180</v>
      </c>
      <c r="S72" s="39"/>
    </row>
    <row r="73" ht="28" customHeight="1">
      <c r="A73" t="s" s="20">
        <f>"L "&amp;B73</f>
        <v>8238</v>
      </c>
      <c r="B73" s="108">
        <v>70</v>
      </c>
      <c r="C73" s="108">
        <v>1708</v>
      </c>
      <c r="D73" s="145">
        <v>1</v>
      </c>
      <c r="E73" s="146"/>
      <c r="F73" s="131"/>
      <c r="G73" s="109">
        <f>M73</f>
        <v>0.3</v>
      </c>
      <c r="H73" s="109">
        <f>P73</f>
        <v>0.225005625140629</v>
      </c>
      <c r="I73" s="81"/>
      <c r="J73" t="s" s="34">
        <v>1411</v>
      </c>
      <c r="K73" s="16"/>
      <c r="L73" s="131">
        <v>1</v>
      </c>
      <c r="M73" s="109">
        <f>MEDIAN(N73,O73)/240</f>
        <v>0.3</v>
      </c>
      <c r="N73" s="81">
        <f t="shared" si="263"/>
        <v>72</v>
      </c>
      <c r="O73" s="81">
        <v>72</v>
      </c>
      <c r="P73" s="109">
        <f>(100/Q73)*M73</f>
        <v>0.225005625140629</v>
      </c>
      <c r="Q73" s="81">
        <v>133.33</v>
      </c>
      <c r="R73" t="s" s="34">
        <v>8180</v>
      </c>
      <c r="S73" s="55"/>
    </row>
    <row r="74" ht="28" customHeight="1">
      <c r="A74" t="s" s="20">
        <f>"L "&amp;B74</f>
        <v>8239</v>
      </c>
      <c r="B74" s="106">
        <v>71</v>
      </c>
      <c r="C74" s="106">
        <v>1709</v>
      </c>
      <c r="D74" s="142">
        <v>1</v>
      </c>
      <c r="E74" s="143"/>
      <c r="F74" s="144"/>
      <c r="G74" s="110">
        <f>M74</f>
        <v>0.3</v>
      </c>
      <c r="H74" s="110">
        <f>P74</f>
        <v>0.225005625140629</v>
      </c>
      <c r="I74" s="79"/>
      <c r="J74" t="s" s="30">
        <v>1411</v>
      </c>
      <c r="K74" s="32"/>
      <c r="L74" s="144">
        <v>1</v>
      </c>
      <c r="M74" s="110">
        <f>MEDIAN(N74,O74)/240</f>
        <v>0.3</v>
      </c>
      <c r="N74" s="79">
        <f t="shared" si="263"/>
        <v>72</v>
      </c>
      <c r="O74" s="79">
        <v>72</v>
      </c>
      <c r="P74" s="110">
        <f>(100/Q74)*M74</f>
        <v>0.225005625140629</v>
      </c>
      <c r="Q74" s="79">
        <v>133.33</v>
      </c>
      <c r="R74" t="s" s="30">
        <v>8180</v>
      </c>
      <c r="S74" s="39"/>
    </row>
    <row r="75" ht="28" customHeight="1">
      <c r="A75" t="s" s="20">
        <f>"L "&amp;B75</f>
        <v>8240</v>
      </c>
      <c r="B75" s="108">
        <v>72</v>
      </c>
      <c r="C75" s="108">
        <v>1710</v>
      </c>
      <c r="D75" s="145">
        <v>1</v>
      </c>
      <c r="E75" s="146"/>
      <c r="F75" s="131"/>
      <c r="G75" s="109">
        <f>M75</f>
        <v>0.3</v>
      </c>
      <c r="H75" s="109">
        <f>P75</f>
        <v>0.225005625140629</v>
      </c>
      <c r="I75" s="81"/>
      <c r="J75" t="s" s="34">
        <v>1411</v>
      </c>
      <c r="K75" s="16"/>
      <c r="L75" s="131">
        <v>1</v>
      </c>
      <c r="M75" s="109">
        <f>MEDIAN(N75,O75)/240</f>
        <v>0.3</v>
      </c>
      <c r="N75" s="81">
        <f t="shared" si="263"/>
        <v>72</v>
      </c>
      <c r="O75" s="81">
        <v>72</v>
      </c>
      <c r="P75" s="109">
        <f>(100/Q75)*M75</f>
        <v>0.225005625140629</v>
      </c>
      <c r="Q75" s="81">
        <v>133.33</v>
      </c>
      <c r="R75" t="s" s="34">
        <v>8180</v>
      </c>
      <c r="S75" s="55"/>
    </row>
    <row r="76" ht="28" customHeight="1">
      <c r="A76" t="s" s="20">
        <f>"L "&amp;B76</f>
        <v>8241</v>
      </c>
      <c r="B76" s="106">
        <v>73</v>
      </c>
      <c r="C76" s="106">
        <v>1711</v>
      </c>
      <c r="D76" s="142">
        <v>1</v>
      </c>
      <c r="E76" s="143"/>
      <c r="F76" s="144"/>
      <c r="G76" s="110">
        <f>M76</f>
        <v>0.3</v>
      </c>
      <c r="H76" s="110">
        <f>P76</f>
        <v>0.225005625140629</v>
      </c>
      <c r="I76" s="79"/>
      <c r="J76" t="s" s="30">
        <v>1411</v>
      </c>
      <c r="K76" s="32"/>
      <c r="L76" s="144">
        <v>1</v>
      </c>
      <c r="M76" s="110">
        <f>MEDIAN(N76,O76)/240</f>
        <v>0.3</v>
      </c>
      <c r="N76" s="79">
        <f t="shared" si="263"/>
        <v>72</v>
      </c>
      <c r="O76" s="79">
        <v>72</v>
      </c>
      <c r="P76" s="110">
        <f>(100/Q76)*M76</f>
        <v>0.225005625140629</v>
      </c>
      <c r="Q76" s="79">
        <v>133.33</v>
      </c>
      <c r="R76" t="s" s="30">
        <v>8180</v>
      </c>
      <c r="S76" s="39"/>
    </row>
    <row r="77" ht="28" customHeight="1">
      <c r="A77" t="s" s="20">
        <f>"L "&amp;B77</f>
        <v>8242</v>
      </c>
      <c r="B77" s="108">
        <v>74</v>
      </c>
      <c r="C77" s="108">
        <v>1712</v>
      </c>
      <c r="D77" s="145">
        <v>1</v>
      </c>
      <c r="E77" s="146"/>
      <c r="F77" s="131"/>
      <c r="G77" s="109">
        <f>M77</f>
        <v>0.3</v>
      </c>
      <c r="H77" s="109">
        <f>P77</f>
        <v>0.225005625140629</v>
      </c>
      <c r="I77" s="81"/>
      <c r="J77" t="s" s="34">
        <v>1411</v>
      </c>
      <c r="K77" s="16"/>
      <c r="L77" s="131">
        <v>1</v>
      </c>
      <c r="M77" s="109">
        <f>MEDIAN(N77,O77)/240</f>
        <v>0.3</v>
      </c>
      <c r="N77" s="81">
        <f t="shared" si="263"/>
        <v>72</v>
      </c>
      <c r="O77" s="81">
        <v>72</v>
      </c>
      <c r="P77" s="109">
        <f>(100/Q77)*M77</f>
        <v>0.225005625140629</v>
      </c>
      <c r="Q77" s="81">
        <v>133.33</v>
      </c>
      <c r="R77" t="s" s="34">
        <v>8180</v>
      </c>
      <c r="S77" s="55"/>
    </row>
    <row r="78" ht="28" customHeight="1">
      <c r="A78" t="s" s="20">
        <f>"L "&amp;B78</f>
        <v>8243</v>
      </c>
      <c r="B78" s="106">
        <v>75</v>
      </c>
      <c r="C78" s="106">
        <v>1713</v>
      </c>
      <c r="D78" s="142">
        <v>1</v>
      </c>
      <c r="E78" s="143"/>
      <c r="F78" s="144"/>
      <c r="G78" s="110">
        <f>M78</f>
        <v>0.3</v>
      </c>
      <c r="H78" s="110">
        <f>P78</f>
        <v>0.225005625140629</v>
      </c>
      <c r="I78" s="79"/>
      <c r="J78" t="s" s="30">
        <v>1411</v>
      </c>
      <c r="K78" s="32"/>
      <c r="L78" s="144">
        <v>1</v>
      </c>
      <c r="M78" s="110">
        <f>MEDIAN(N78,O78)/240</f>
        <v>0.3</v>
      </c>
      <c r="N78" s="79">
        <f t="shared" si="263"/>
        <v>72</v>
      </c>
      <c r="O78" s="79">
        <v>72</v>
      </c>
      <c r="P78" s="110">
        <f>(100/Q78)*M78</f>
        <v>0.225005625140629</v>
      </c>
      <c r="Q78" s="79">
        <v>133.33</v>
      </c>
      <c r="R78" t="s" s="30">
        <v>8180</v>
      </c>
      <c r="S78" s="39"/>
    </row>
    <row r="79" ht="28" customHeight="1">
      <c r="A79" t="s" s="20">
        <f>"L "&amp;B79</f>
        <v>8244</v>
      </c>
      <c r="B79" s="108">
        <v>76</v>
      </c>
      <c r="C79" s="108">
        <v>1714</v>
      </c>
      <c r="D79" s="145">
        <v>1</v>
      </c>
      <c r="E79" s="146"/>
      <c r="F79" s="131"/>
      <c r="G79" s="109">
        <f>M79</f>
        <v>0.3</v>
      </c>
      <c r="H79" s="109">
        <f>P79</f>
        <v>0.225005625140629</v>
      </c>
      <c r="I79" s="81"/>
      <c r="J79" t="s" s="34">
        <v>1411</v>
      </c>
      <c r="K79" s="16"/>
      <c r="L79" s="131">
        <v>1</v>
      </c>
      <c r="M79" s="109">
        <f>MEDIAN(N79,O79)/240</f>
        <v>0.3</v>
      </c>
      <c r="N79" s="81">
        <f t="shared" si="263"/>
        <v>72</v>
      </c>
      <c r="O79" s="81">
        <v>72</v>
      </c>
      <c r="P79" s="109">
        <f>(100/Q79)*M79</f>
        <v>0.225005625140629</v>
      </c>
      <c r="Q79" s="81">
        <v>133.33</v>
      </c>
      <c r="R79" t="s" s="34">
        <v>8180</v>
      </c>
      <c r="S79" s="55"/>
    </row>
    <row r="80" ht="38" customHeight="1">
      <c r="A80" t="s" s="20">
        <f>"L "&amp;B80</f>
        <v>8245</v>
      </c>
      <c r="B80" s="106">
        <v>77</v>
      </c>
      <c r="C80" s="106">
        <v>1715</v>
      </c>
      <c r="D80" s="142">
        <v>1</v>
      </c>
      <c r="E80" s="143"/>
      <c r="F80" s="144"/>
      <c r="G80" s="110">
        <f>M80</f>
        <v>0.30625</v>
      </c>
      <c r="H80" s="110">
        <f>P80</f>
        <v>0.229693242331058</v>
      </c>
      <c r="I80" s="79"/>
      <c r="J80" t="s" s="30">
        <v>1411</v>
      </c>
      <c r="K80" s="32"/>
      <c r="L80" s="144">
        <v>1</v>
      </c>
      <c r="M80" s="110">
        <f>MEDIAN(N80,O80)/240</f>
        <v>0.30625</v>
      </c>
      <c r="N80" s="79">
        <f t="shared" si="263"/>
        <v>72</v>
      </c>
      <c r="O80" s="79">
        <f t="shared" si="426" ref="O80:O122">6*12+3</f>
        <v>75</v>
      </c>
      <c r="P80" s="110">
        <f>(100/Q80)*M80</f>
        <v>0.229693242331058</v>
      </c>
      <c r="Q80" s="79">
        <v>133.33</v>
      </c>
      <c r="R80" t="s" s="30">
        <v>8180</v>
      </c>
      <c r="S80" t="s" s="33">
        <v>8246</v>
      </c>
    </row>
    <row r="81" ht="28" customHeight="1">
      <c r="A81" t="s" s="20">
        <f>"L "&amp;B81</f>
        <v>8247</v>
      </c>
      <c r="B81" s="108">
        <v>78</v>
      </c>
      <c r="C81" s="108">
        <v>1716</v>
      </c>
      <c r="D81" s="145">
        <v>1</v>
      </c>
      <c r="E81" s="146"/>
      <c r="F81" s="131"/>
      <c r="G81" s="109">
        <f>M81</f>
        <v>0.30625</v>
      </c>
      <c r="H81" s="109">
        <f>P81</f>
        <v>0.229693242331058</v>
      </c>
      <c r="I81" s="81"/>
      <c r="J81" t="s" s="34">
        <v>1411</v>
      </c>
      <c r="K81" s="16"/>
      <c r="L81" s="131">
        <v>1</v>
      </c>
      <c r="M81" s="109">
        <f>MEDIAN(N81,O81)/240</f>
        <v>0.30625</v>
      </c>
      <c r="N81" s="81">
        <f t="shared" si="263"/>
        <v>72</v>
      </c>
      <c r="O81" s="81">
        <f t="shared" si="426"/>
        <v>75</v>
      </c>
      <c r="P81" s="109">
        <f>(100/Q81)*M81</f>
        <v>0.229693242331058</v>
      </c>
      <c r="Q81" s="81">
        <v>133.33</v>
      </c>
      <c r="R81" t="s" s="34">
        <v>8180</v>
      </c>
      <c r="S81" s="55"/>
    </row>
    <row r="82" ht="28" customHeight="1">
      <c r="A82" t="s" s="20">
        <f>"L "&amp;B82</f>
        <v>8248</v>
      </c>
      <c r="B82" s="106">
        <v>79</v>
      </c>
      <c r="C82" s="106">
        <v>1717</v>
      </c>
      <c r="D82" s="142">
        <v>1</v>
      </c>
      <c r="E82" s="143"/>
      <c r="F82" s="144"/>
      <c r="G82" s="110">
        <f>M82</f>
        <v>0.30625</v>
      </c>
      <c r="H82" s="110">
        <f>P82</f>
        <v>0.229693242331058</v>
      </c>
      <c r="I82" s="79"/>
      <c r="J82" t="s" s="30">
        <v>1411</v>
      </c>
      <c r="K82" s="32"/>
      <c r="L82" s="144">
        <v>1</v>
      </c>
      <c r="M82" s="110">
        <f>MEDIAN(N82,O82)/240</f>
        <v>0.30625</v>
      </c>
      <c r="N82" s="79">
        <f t="shared" si="263"/>
        <v>72</v>
      </c>
      <c r="O82" s="79">
        <f t="shared" si="426"/>
        <v>75</v>
      </c>
      <c r="P82" s="110">
        <f>(100/Q82)*M82</f>
        <v>0.229693242331058</v>
      </c>
      <c r="Q82" s="79">
        <v>133.33</v>
      </c>
      <c r="R82" t="s" s="30">
        <v>8180</v>
      </c>
      <c r="S82" s="39"/>
    </row>
    <row r="83" ht="28" customHeight="1">
      <c r="A83" t="s" s="20">
        <f>"L "&amp;B83</f>
        <v>8249</v>
      </c>
      <c r="B83" s="108">
        <v>80</v>
      </c>
      <c r="C83" s="108">
        <v>1718</v>
      </c>
      <c r="D83" s="145">
        <v>1</v>
      </c>
      <c r="E83" s="146"/>
      <c r="F83" s="131"/>
      <c r="G83" s="109">
        <f>M83</f>
        <v>0.30625</v>
      </c>
      <c r="H83" s="109">
        <f>P83</f>
        <v>0.229693242331058</v>
      </c>
      <c r="I83" s="81"/>
      <c r="J83" t="s" s="34">
        <v>1411</v>
      </c>
      <c r="K83" s="16"/>
      <c r="L83" s="131">
        <v>1</v>
      </c>
      <c r="M83" s="109">
        <f>MEDIAN(N83,O83)/240</f>
        <v>0.30625</v>
      </c>
      <c r="N83" s="81">
        <f t="shared" si="263"/>
        <v>72</v>
      </c>
      <c r="O83" s="81">
        <f t="shared" si="426"/>
        <v>75</v>
      </c>
      <c r="P83" s="109">
        <f>(100/Q83)*M83</f>
        <v>0.229693242331058</v>
      </c>
      <c r="Q83" s="81">
        <v>133.33</v>
      </c>
      <c r="R83" t="s" s="34">
        <v>8180</v>
      </c>
      <c r="S83" s="55"/>
    </row>
    <row r="84" ht="28" customHeight="1">
      <c r="A84" t="s" s="20">
        <f>"L "&amp;B84</f>
        <v>8250</v>
      </c>
      <c r="B84" s="106">
        <v>81</v>
      </c>
      <c r="C84" s="106">
        <v>1719</v>
      </c>
      <c r="D84" s="142">
        <v>1</v>
      </c>
      <c r="E84" s="143"/>
      <c r="F84" s="144"/>
      <c r="G84" s="110">
        <f>M84</f>
        <v>0.30625</v>
      </c>
      <c r="H84" s="110">
        <f>P84</f>
        <v>0.229693242331058</v>
      </c>
      <c r="I84" s="79"/>
      <c r="J84" t="s" s="30">
        <v>1411</v>
      </c>
      <c r="K84" s="32"/>
      <c r="L84" s="144">
        <v>1</v>
      </c>
      <c r="M84" s="110">
        <f>MEDIAN(N84,O84)/240</f>
        <v>0.30625</v>
      </c>
      <c r="N84" s="79">
        <f t="shared" si="263"/>
        <v>72</v>
      </c>
      <c r="O84" s="79">
        <f t="shared" si="426"/>
        <v>75</v>
      </c>
      <c r="P84" s="110">
        <f>(100/Q84)*M84</f>
        <v>0.229693242331058</v>
      </c>
      <c r="Q84" s="79">
        <v>133.33</v>
      </c>
      <c r="R84" t="s" s="30">
        <v>8180</v>
      </c>
      <c r="S84" s="39"/>
    </row>
    <row r="85" ht="28" customHeight="1">
      <c r="A85" t="s" s="20">
        <f>"L "&amp;B85</f>
        <v>8251</v>
      </c>
      <c r="B85" s="108">
        <v>82</v>
      </c>
      <c r="C85" s="108">
        <v>1720</v>
      </c>
      <c r="D85" s="145">
        <v>1</v>
      </c>
      <c r="E85" s="146"/>
      <c r="F85" s="131"/>
      <c r="G85" s="109">
        <f>M85</f>
        <v>0.30625</v>
      </c>
      <c r="H85" s="109">
        <f>P85</f>
        <v>0.229693242331058</v>
      </c>
      <c r="I85" s="81"/>
      <c r="J85" t="s" s="34">
        <v>1411</v>
      </c>
      <c r="K85" s="16"/>
      <c r="L85" s="131">
        <v>1</v>
      </c>
      <c r="M85" s="109">
        <f>MEDIAN(N85,O85)/240</f>
        <v>0.30625</v>
      </c>
      <c r="N85" s="81">
        <f t="shared" si="263"/>
        <v>72</v>
      </c>
      <c r="O85" s="81">
        <f t="shared" si="426"/>
        <v>75</v>
      </c>
      <c r="P85" s="109">
        <f>(100/Q85)*M85</f>
        <v>0.229693242331058</v>
      </c>
      <c r="Q85" s="81">
        <v>133.33</v>
      </c>
      <c r="R85" t="s" s="34">
        <v>8180</v>
      </c>
      <c r="S85" s="55"/>
    </row>
    <row r="86" ht="28" customHeight="1">
      <c r="A86" t="s" s="20">
        <f>"L "&amp;B86</f>
        <v>8252</v>
      </c>
      <c r="B86" s="106">
        <v>83</v>
      </c>
      <c r="C86" s="106">
        <v>1721</v>
      </c>
      <c r="D86" s="142">
        <v>1</v>
      </c>
      <c r="E86" s="143"/>
      <c r="F86" s="144"/>
      <c r="G86" s="110">
        <f>M86</f>
        <v>0.30625</v>
      </c>
      <c r="H86" s="110">
        <f>P86</f>
        <v>0.229693242331058</v>
      </c>
      <c r="I86" s="79"/>
      <c r="J86" t="s" s="30">
        <v>1411</v>
      </c>
      <c r="K86" s="32"/>
      <c r="L86" s="144">
        <v>1</v>
      </c>
      <c r="M86" s="110">
        <f>MEDIAN(N86,O86)/240</f>
        <v>0.30625</v>
      </c>
      <c r="N86" s="79">
        <f t="shared" si="263"/>
        <v>72</v>
      </c>
      <c r="O86" s="79">
        <f t="shared" si="426"/>
        <v>75</v>
      </c>
      <c r="P86" s="110">
        <f>(100/Q86)*M86</f>
        <v>0.229693242331058</v>
      </c>
      <c r="Q86" s="79">
        <v>133.33</v>
      </c>
      <c r="R86" t="s" s="30">
        <v>8180</v>
      </c>
      <c r="S86" s="39"/>
    </row>
    <row r="87" ht="28" customHeight="1">
      <c r="A87" t="s" s="20">
        <f>"L "&amp;B87</f>
        <v>8253</v>
      </c>
      <c r="B87" s="108">
        <v>84</v>
      </c>
      <c r="C87" s="108">
        <v>1722</v>
      </c>
      <c r="D87" s="145">
        <v>1</v>
      </c>
      <c r="E87" s="146"/>
      <c r="F87" s="131"/>
      <c r="G87" s="109">
        <f>M87</f>
        <v>0.3125</v>
      </c>
      <c r="H87" s="109">
        <f>P87</f>
        <v>0.234380859521488</v>
      </c>
      <c r="I87" s="81"/>
      <c r="J87" t="s" s="34">
        <v>1411</v>
      </c>
      <c r="K87" s="16"/>
      <c r="L87" s="131">
        <v>1</v>
      </c>
      <c r="M87" s="109">
        <f>MEDIAN(N87,O87)/240</f>
        <v>0.3125</v>
      </c>
      <c r="N87" s="81">
        <f>6*12+3</f>
        <v>75</v>
      </c>
      <c r="O87" s="81">
        <f t="shared" si="426"/>
        <v>75</v>
      </c>
      <c r="P87" s="109">
        <f>(100/Q87)*M87</f>
        <v>0.234380859521488</v>
      </c>
      <c r="Q87" s="81">
        <v>133.33</v>
      </c>
      <c r="R87" t="s" s="34">
        <v>8180</v>
      </c>
      <c r="S87" s="55"/>
    </row>
    <row r="88" ht="28" customHeight="1">
      <c r="A88" t="s" s="20">
        <f>"L "&amp;B88</f>
        <v>8254</v>
      </c>
      <c r="B88" s="106">
        <v>85</v>
      </c>
      <c r="C88" s="106">
        <v>1723</v>
      </c>
      <c r="D88" s="142">
        <v>1</v>
      </c>
      <c r="E88" s="143"/>
      <c r="F88" s="144"/>
      <c r="G88" s="110">
        <f>M88</f>
        <v>0.3125</v>
      </c>
      <c r="H88" s="110">
        <f>P88</f>
        <v>0.223214285714286</v>
      </c>
      <c r="I88" s="79"/>
      <c r="J88" t="s" s="30">
        <v>1411</v>
      </c>
      <c r="K88" s="32"/>
      <c r="L88" s="144">
        <v>1</v>
      </c>
      <c r="M88" s="110">
        <f>MEDIAN(N88,O88)/240</f>
        <v>0.3125</v>
      </c>
      <c r="N88" s="79">
        <f>6*12+3</f>
        <v>75</v>
      </c>
      <c r="O88" s="79">
        <f t="shared" si="426"/>
        <v>75</v>
      </c>
      <c r="P88" s="110">
        <f>(100/Q88)*M88</f>
        <v>0.223214285714286</v>
      </c>
      <c r="Q88" s="79">
        <v>140</v>
      </c>
      <c r="R88" t="s" s="30">
        <v>8180</v>
      </c>
      <c r="S88" s="39"/>
    </row>
    <row r="89" ht="28" customHeight="1">
      <c r="A89" t="s" s="20">
        <f>"L "&amp;B89</f>
        <v>8255</v>
      </c>
      <c r="B89" s="108">
        <v>86</v>
      </c>
      <c r="C89" s="108">
        <v>1724</v>
      </c>
      <c r="D89" s="145">
        <v>1</v>
      </c>
      <c r="E89" s="146"/>
      <c r="F89" s="131"/>
      <c r="G89" s="109">
        <f>M89</f>
        <v>0.3125</v>
      </c>
      <c r="H89" s="109">
        <f>P89</f>
        <v>0.223214285714286</v>
      </c>
      <c r="I89" s="81"/>
      <c r="J89" t="s" s="34">
        <v>1411</v>
      </c>
      <c r="K89" s="16"/>
      <c r="L89" s="131">
        <v>1</v>
      </c>
      <c r="M89" s="109">
        <f>MEDIAN(N89,O89)/240</f>
        <v>0.3125</v>
      </c>
      <c r="N89" s="81">
        <f>6*12+3</f>
        <v>75</v>
      </c>
      <c r="O89" s="81">
        <f t="shared" si="426"/>
        <v>75</v>
      </c>
      <c r="P89" s="109">
        <f>(100/Q89)*M89</f>
        <v>0.223214285714286</v>
      </c>
      <c r="Q89" s="81">
        <v>140</v>
      </c>
      <c r="R89" t="s" s="34">
        <v>8180</v>
      </c>
      <c r="S89" s="55"/>
    </row>
    <row r="90" ht="28" customHeight="1">
      <c r="A90" t="s" s="20">
        <f>"L "&amp;B90</f>
        <v>8256</v>
      </c>
      <c r="B90" s="106">
        <v>87</v>
      </c>
      <c r="C90" s="106">
        <v>1725</v>
      </c>
      <c r="D90" s="142">
        <v>1</v>
      </c>
      <c r="E90" s="143"/>
      <c r="F90" s="144"/>
      <c r="G90" s="110">
        <f>M90</f>
        <v>0.3125</v>
      </c>
      <c r="H90" s="110">
        <f>P90</f>
        <v>0.223214285714286</v>
      </c>
      <c r="I90" s="79"/>
      <c r="J90" t="s" s="30">
        <v>1411</v>
      </c>
      <c r="K90" s="32"/>
      <c r="L90" s="144">
        <v>1</v>
      </c>
      <c r="M90" s="110">
        <f>MEDIAN(N90,O90)/240</f>
        <v>0.3125</v>
      </c>
      <c r="N90" s="79">
        <f>6*12+3</f>
        <v>75</v>
      </c>
      <c r="O90" s="79">
        <f t="shared" si="426"/>
        <v>75</v>
      </c>
      <c r="P90" s="110">
        <f>(100/Q90)*M90</f>
        <v>0.223214285714286</v>
      </c>
      <c r="Q90" s="79">
        <v>140</v>
      </c>
      <c r="R90" t="s" s="30">
        <v>8180</v>
      </c>
      <c r="S90" s="39"/>
    </row>
    <row r="91" ht="28" customHeight="1">
      <c r="A91" t="s" s="20">
        <f>"L "&amp;B91</f>
        <v>8257</v>
      </c>
      <c r="B91" s="108">
        <v>88</v>
      </c>
      <c r="C91" s="108">
        <v>1726</v>
      </c>
      <c r="D91" s="145">
        <v>1</v>
      </c>
      <c r="E91" s="146"/>
      <c r="F91" s="131"/>
      <c r="G91" s="109">
        <f>M91</f>
        <v>0.3125</v>
      </c>
      <c r="H91" s="109">
        <f>P91</f>
        <v>0.223214285714286</v>
      </c>
      <c r="I91" s="81"/>
      <c r="J91" t="s" s="34">
        <v>1411</v>
      </c>
      <c r="K91" s="16"/>
      <c r="L91" s="131">
        <v>1</v>
      </c>
      <c r="M91" s="109">
        <f>MEDIAN(N91,O91)/240</f>
        <v>0.3125</v>
      </c>
      <c r="N91" s="81">
        <f>6*12+3</f>
        <v>75</v>
      </c>
      <c r="O91" s="81">
        <f t="shared" si="426"/>
        <v>75</v>
      </c>
      <c r="P91" s="109">
        <f>(100/Q91)*M91</f>
        <v>0.223214285714286</v>
      </c>
      <c r="Q91" s="81">
        <v>140</v>
      </c>
      <c r="R91" t="s" s="34">
        <v>8180</v>
      </c>
      <c r="S91" s="55"/>
    </row>
    <row r="92" ht="28" customHeight="1">
      <c r="A92" t="s" s="20">
        <f>"L "&amp;B92</f>
        <v>8258</v>
      </c>
      <c r="B92" s="106">
        <v>89</v>
      </c>
      <c r="C92" s="106">
        <v>1727</v>
      </c>
      <c r="D92" s="142">
        <v>1</v>
      </c>
      <c r="E92" s="143"/>
      <c r="F92" s="144"/>
      <c r="G92" s="110">
        <f>M92</f>
        <v>0.3125</v>
      </c>
      <c r="H92" s="110">
        <f>P92</f>
        <v>0.223214285714286</v>
      </c>
      <c r="I92" s="79"/>
      <c r="J92" t="s" s="30">
        <v>1411</v>
      </c>
      <c r="K92" s="32"/>
      <c r="L92" s="144">
        <v>1</v>
      </c>
      <c r="M92" s="110">
        <f>MEDIAN(N92,O92)/240</f>
        <v>0.3125</v>
      </c>
      <c r="N92" s="79">
        <f>6*12+3</f>
        <v>75</v>
      </c>
      <c r="O92" s="79">
        <f t="shared" si="426"/>
        <v>75</v>
      </c>
      <c r="P92" s="110">
        <f>(100/Q92)*M92</f>
        <v>0.223214285714286</v>
      </c>
      <c r="Q92" s="79">
        <v>140</v>
      </c>
      <c r="R92" t="s" s="30">
        <v>8180</v>
      </c>
      <c r="S92" s="39"/>
    </row>
    <row r="93" ht="28" customHeight="1">
      <c r="A93" t="s" s="20">
        <f>"L "&amp;B93</f>
        <v>8259</v>
      </c>
      <c r="B93" s="108">
        <v>90</v>
      </c>
      <c r="C93" s="108">
        <v>1728</v>
      </c>
      <c r="D93" s="145">
        <v>1</v>
      </c>
      <c r="E93" s="146"/>
      <c r="F93" s="131"/>
      <c r="G93" s="109">
        <f>M93</f>
        <v>0.3125</v>
      </c>
      <c r="H93" s="109">
        <f>P93</f>
        <v>0.223214285714286</v>
      </c>
      <c r="I93" s="81"/>
      <c r="J93" t="s" s="34">
        <v>1411</v>
      </c>
      <c r="K93" s="16"/>
      <c r="L93" s="131">
        <v>1</v>
      </c>
      <c r="M93" s="109">
        <f>MEDIAN(N93,O93)/240</f>
        <v>0.3125</v>
      </c>
      <c r="N93" s="81">
        <f>6*12+3</f>
        <v>75</v>
      </c>
      <c r="O93" s="81">
        <f t="shared" si="426"/>
        <v>75</v>
      </c>
      <c r="P93" s="109">
        <f>(100/Q93)*M93</f>
        <v>0.223214285714286</v>
      </c>
      <c r="Q93" s="81">
        <v>140</v>
      </c>
      <c r="R93" t="s" s="34">
        <v>8180</v>
      </c>
      <c r="S93" s="55"/>
    </row>
    <row r="94" ht="28" customHeight="1">
      <c r="A94" t="s" s="20">
        <f>"L "&amp;B94</f>
        <v>8260</v>
      </c>
      <c r="B94" s="106">
        <v>91</v>
      </c>
      <c r="C94" s="106">
        <v>1729</v>
      </c>
      <c r="D94" s="142">
        <v>1</v>
      </c>
      <c r="E94" s="143"/>
      <c r="F94" s="144"/>
      <c r="G94" s="110">
        <f>M94</f>
        <v>0.3125</v>
      </c>
      <c r="H94" s="110">
        <f>P94</f>
        <v>0.223214285714286</v>
      </c>
      <c r="I94" s="79"/>
      <c r="J94" t="s" s="30">
        <v>1411</v>
      </c>
      <c r="K94" s="32"/>
      <c r="L94" s="144">
        <v>1</v>
      </c>
      <c r="M94" s="110">
        <f>MEDIAN(N94,O94)/240</f>
        <v>0.3125</v>
      </c>
      <c r="N94" s="79">
        <f>6*12+3</f>
        <v>75</v>
      </c>
      <c r="O94" s="79">
        <f t="shared" si="426"/>
        <v>75</v>
      </c>
      <c r="P94" s="110">
        <f>(100/Q94)*M94</f>
        <v>0.223214285714286</v>
      </c>
      <c r="Q94" s="79">
        <v>140</v>
      </c>
      <c r="R94" t="s" s="30">
        <v>8180</v>
      </c>
      <c r="S94" s="39"/>
    </row>
    <row r="95" ht="28" customHeight="1">
      <c r="A95" t="s" s="20">
        <f>"L "&amp;B95</f>
        <v>8261</v>
      </c>
      <c r="B95" s="108">
        <v>92</v>
      </c>
      <c r="C95" s="108">
        <v>1730</v>
      </c>
      <c r="D95" s="145">
        <v>1</v>
      </c>
      <c r="E95" s="146"/>
      <c r="F95" s="131"/>
      <c r="G95" s="109">
        <f>M95</f>
        <v>0.3125</v>
      </c>
      <c r="H95" s="109">
        <f>P95</f>
        <v>0.223214285714286</v>
      </c>
      <c r="I95" s="81"/>
      <c r="J95" t="s" s="34">
        <v>1411</v>
      </c>
      <c r="K95" s="16"/>
      <c r="L95" s="131">
        <v>1</v>
      </c>
      <c r="M95" s="109">
        <f>MEDIAN(N95,O95)/240</f>
        <v>0.3125</v>
      </c>
      <c r="N95" s="81">
        <f>6*12+3</f>
        <v>75</v>
      </c>
      <c r="O95" s="81">
        <f t="shared" si="426"/>
        <v>75</v>
      </c>
      <c r="P95" s="109">
        <f>(100/Q95)*M95</f>
        <v>0.223214285714286</v>
      </c>
      <c r="Q95" s="81">
        <v>140</v>
      </c>
      <c r="R95" t="s" s="34">
        <v>8180</v>
      </c>
      <c r="S95" s="55"/>
    </row>
    <row r="96" ht="28" customHeight="1">
      <c r="A96" t="s" s="20">
        <f>"L "&amp;B96</f>
        <v>8262</v>
      </c>
      <c r="B96" s="106">
        <v>93</v>
      </c>
      <c r="C96" s="106">
        <v>1731</v>
      </c>
      <c r="D96" s="142">
        <v>1</v>
      </c>
      <c r="E96" s="143"/>
      <c r="F96" s="144"/>
      <c r="G96" s="110">
        <f>M96</f>
        <v>0.3125</v>
      </c>
      <c r="H96" s="110">
        <f>P96</f>
        <v>0.223214285714286</v>
      </c>
      <c r="I96" s="79"/>
      <c r="J96" t="s" s="30">
        <v>1411</v>
      </c>
      <c r="K96" s="32"/>
      <c r="L96" s="144">
        <v>1</v>
      </c>
      <c r="M96" s="110">
        <f>MEDIAN(N96,O96)/240</f>
        <v>0.3125</v>
      </c>
      <c r="N96" s="79">
        <f>6*12+3</f>
        <v>75</v>
      </c>
      <c r="O96" s="79">
        <f t="shared" si="426"/>
        <v>75</v>
      </c>
      <c r="P96" s="110">
        <f>(100/Q96)*M96</f>
        <v>0.223214285714286</v>
      </c>
      <c r="Q96" s="79">
        <v>140</v>
      </c>
      <c r="R96" t="s" s="30">
        <v>8180</v>
      </c>
      <c r="S96" s="39"/>
    </row>
    <row r="97" ht="28" customHeight="1">
      <c r="A97" t="s" s="20">
        <f>"L "&amp;B97</f>
        <v>8263</v>
      </c>
      <c r="B97" s="108">
        <v>94</v>
      </c>
      <c r="C97" s="108">
        <v>1732</v>
      </c>
      <c r="D97" s="145">
        <v>1</v>
      </c>
      <c r="E97" s="146"/>
      <c r="F97" s="131"/>
      <c r="G97" s="109">
        <f>M97</f>
        <v>0.3125</v>
      </c>
      <c r="H97" s="109">
        <f>P97</f>
        <v>0.223214285714286</v>
      </c>
      <c r="I97" s="81"/>
      <c r="J97" t="s" s="34">
        <v>1411</v>
      </c>
      <c r="K97" s="16"/>
      <c r="L97" s="131">
        <v>1</v>
      </c>
      <c r="M97" s="109">
        <f>MEDIAN(N97,O97)/240</f>
        <v>0.3125</v>
      </c>
      <c r="N97" s="81">
        <f>6*12+3</f>
        <v>75</v>
      </c>
      <c r="O97" s="81">
        <f t="shared" si="426"/>
        <v>75</v>
      </c>
      <c r="P97" s="109">
        <f>(100/Q97)*M97</f>
        <v>0.223214285714286</v>
      </c>
      <c r="Q97" s="81">
        <v>140</v>
      </c>
      <c r="R97" t="s" s="34">
        <v>8180</v>
      </c>
      <c r="S97" s="55"/>
    </row>
    <row r="98" ht="28" customHeight="1">
      <c r="A98" t="s" s="20">
        <f>"L "&amp;B98</f>
        <v>8264</v>
      </c>
      <c r="B98" s="106">
        <v>95</v>
      </c>
      <c r="C98" s="106">
        <v>1733</v>
      </c>
      <c r="D98" s="142">
        <v>1</v>
      </c>
      <c r="E98" s="143"/>
      <c r="F98" s="144"/>
      <c r="G98" s="110">
        <f>M98</f>
        <v>0.3125</v>
      </c>
      <c r="H98" s="110">
        <f>P98</f>
        <v>0.223214285714286</v>
      </c>
      <c r="I98" s="79"/>
      <c r="J98" t="s" s="30">
        <v>1411</v>
      </c>
      <c r="K98" s="32"/>
      <c r="L98" s="144">
        <v>1</v>
      </c>
      <c r="M98" s="110">
        <f>MEDIAN(N98,O98)/240</f>
        <v>0.3125</v>
      </c>
      <c r="N98" s="79">
        <f>6*12+3</f>
        <v>75</v>
      </c>
      <c r="O98" s="79">
        <f t="shared" si="426"/>
        <v>75</v>
      </c>
      <c r="P98" s="110">
        <f>(100/Q98)*M98</f>
        <v>0.223214285714286</v>
      </c>
      <c r="Q98" s="79">
        <v>140</v>
      </c>
      <c r="R98" t="s" s="30">
        <v>8180</v>
      </c>
      <c r="S98" s="39"/>
    </row>
    <row r="99" ht="28" customHeight="1">
      <c r="A99" t="s" s="20">
        <f>"L "&amp;B99</f>
        <v>8265</v>
      </c>
      <c r="B99" s="108">
        <v>96</v>
      </c>
      <c r="C99" s="108">
        <v>1734</v>
      </c>
      <c r="D99" s="145">
        <v>1</v>
      </c>
      <c r="E99" s="146"/>
      <c r="F99" s="131"/>
      <c r="G99" s="109">
        <f>M99</f>
        <v>0.3125</v>
      </c>
      <c r="H99" s="109">
        <f>P99</f>
        <v>0.223214285714286</v>
      </c>
      <c r="I99" s="81"/>
      <c r="J99" t="s" s="34">
        <v>1411</v>
      </c>
      <c r="K99" s="16"/>
      <c r="L99" s="131">
        <v>1</v>
      </c>
      <c r="M99" s="109">
        <f>MEDIAN(N99,O99)/240</f>
        <v>0.3125</v>
      </c>
      <c r="N99" s="81">
        <f>6*12+3</f>
        <v>75</v>
      </c>
      <c r="O99" s="81">
        <f t="shared" si="426"/>
        <v>75</v>
      </c>
      <c r="P99" s="109">
        <f>(100/Q99)*M99</f>
        <v>0.223214285714286</v>
      </c>
      <c r="Q99" s="81">
        <v>140</v>
      </c>
      <c r="R99" t="s" s="34">
        <v>8180</v>
      </c>
      <c r="S99" s="55"/>
    </row>
    <row r="100" ht="28" customHeight="1">
      <c r="A100" t="s" s="20">
        <f>"L "&amp;B100</f>
        <v>8266</v>
      </c>
      <c r="B100" s="106">
        <v>97</v>
      </c>
      <c r="C100" s="106">
        <v>1735</v>
      </c>
      <c r="D100" s="142">
        <v>1</v>
      </c>
      <c r="E100" s="143"/>
      <c r="F100" s="144"/>
      <c r="G100" s="110">
        <f>M100</f>
        <v>0.3125</v>
      </c>
      <c r="H100" s="110">
        <f>P100</f>
        <v>0.223214285714286</v>
      </c>
      <c r="I100" s="79"/>
      <c r="J100" t="s" s="30">
        <v>1411</v>
      </c>
      <c r="K100" s="32"/>
      <c r="L100" s="144">
        <v>1</v>
      </c>
      <c r="M100" s="110">
        <f>MEDIAN(N100,O100)/240</f>
        <v>0.3125</v>
      </c>
      <c r="N100" s="79">
        <f>6*12+3</f>
        <v>75</v>
      </c>
      <c r="O100" s="79">
        <f t="shared" si="426"/>
        <v>75</v>
      </c>
      <c r="P100" s="110">
        <f>(100/Q100)*M100</f>
        <v>0.223214285714286</v>
      </c>
      <c r="Q100" s="79">
        <v>140</v>
      </c>
      <c r="R100" t="s" s="30">
        <v>8180</v>
      </c>
      <c r="S100" s="39"/>
    </row>
    <row r="101" ht="28" customHeight="1">
      <c r="A101" t="s" s="20">
        <f>"L "&amp;B101</f>
        <v>8267</v>
      </c>
      <c r="B101" s="108">
        <v>98</v>
      </c>
      <c r="C101" s="108">
        <v>1736</v>
      </c>
      <c r="D101" s="145">
        <v>1</v>
      </c>
      <c r="E101" s="146"/>
      <c r="F101" s="131"/>
      <c r="G101" s="109">
        <f>M101</f>
        <v>0.3125</v>
      </c>
      <c r="H101" s="109">
        <f>P101</f>
        <v>0.223214285714286</v>
      </c>
      <c r="I101" s="81"/>
      <c r="J101" t="s" s="34">
        <v>1411</v>
      </c>
      <c r="K101" s="16"/>
      <c r="L101" s="131">
        <v>1</v>
      </c>
      <c r="M101" s="109">
        <f>MEDIAN(N101,O101)/240</f>
        <v>0.3125</v>
      </c>
      <c r="N101" s="81">
        <f>6*12+3</f>
        <v>75</v>
      </c>
      <c r="O101" s="81">
        <f t="shared" si="426"/>
        <v>75</v>
      </c>
      <c r="P101" s="109">
        <f>(100/Q101)*M101</f>
        <v>0.223214285714286</v>
      </c>
      <c r="Q101" s="81">
        <v>140</v>
      </c>
      <c r="R101" t="s" s="34">
        <v>8180</v>
      </c>
      <c r="S101" s="55"/>
    </row>
    <row r="102" ht="28" customHeight="1">
      <c r="A102" t="s" s="20">
        <f>"L "&amp;B102</f>
        <v>8268</v>
      </c>
      <c r="B102" s="106">
        <v>99</v>
      </c>
      <c r="C102" s="106">
        <v>1737</v>
      </c>
      <c r="D102" s="142">
        <v>1</v>
      </c>
      <c r="E102" s="143"/>
      <c r="F102" s="144"/>
      <c r="G102" s="110">
        <f>M102</f>
        <v>0.3125</v>
      </c>
      <c r="H102" s="110">
        <f>P102</f>
        <v>0.223214285714286</v>
      </c>
      <c r="I102" s="79"/>
      <c r="J102" t="s" s="30">
        <v>1411</v>
      </c>
      <c r="K102" s="32"/>
      <c r="L102" s="144">
        <v>1</v>
      </c>
      <c r="M102" s="110">
        <f>MEDIAN(N102,O102)/240</f>
        <v>0.3125</v>
      </c>
      <c r="N102" s="79">
        <f>6*12+3</f>
        <v>75</v>
      </c>
      <c r="O102" s="79">
        <f t="shared" si="426"/>
        <v>75</v>
      </c>
      <c r="P102" s="110">
        <f>(100/Q102)*M102</f>
        <v>0.223214285714286</v>
      </c>
      <c r="Q102" s="79">
        <v>140</v>
      </c>
      <c r="R102" t="s" s="30">
        <v>8180</v>
      </c>
      <c r="S102" s="39"/>
    </row>
    <row r="103" ht="28" customHeight="1">
      <c r="A103" t="s" s="20">
        <f>"L "&amp;B103</f>
        <v>8269</v>
      </c>
      <c r="B103" s="108">
        <v>100</v>
      </c>
      <c r="C103" s="108">
        <v>1738</v>
      </c>
      <c r="D103" s="145">
        <v>1</v>
      </c>
      <c r="E103" s="146"/>
      <c r="F103" s="131"/>
      <c r="G103" s="109">
        <f>M103</f>
        <v>0.3125</v>
      </c>
      <c r="H103" s="109">
        <f>P103</f>
        <v>0.223214285714286</v>
      </c>
      <c r="I103" s="81"/>
      <c r="J103" t="s" s="34">
        <v>1411</v>
      </c>
      <c r="K103" s="16"/>
      <c r="L103" s="131">
        <v>1</v>
      </c>
      <c r="M103" s="109">
        <f>MEDIAN(N103,O103)/240</f>
        <v>0.3125</v>
      </c>
      <c r="N103" s="81">
        <f>6*12+3</f>
        <v>75</v>
      </c>
      <c r="O103" s="81">
        <f t="shared" si="426"/>
        <v>75</v>
      </c>
      <c r="P103" s="109">
        <f>(100/Q103)*M103</f>
        <v>0.223214285714286</v>
      </c>
      <c r="Q103" s="81">
        <v>140</v>
      </c>
      <c r="R103" t="s" s="34">
        <v>8180</v>
      </c>
      <c r="S103" s="55"/>
    </row>
    <row r="104" ht="28" customHeight="1">
      <c r="A104" t="s" s="20">
        <f>"L "&amp;B104</f>
        <v>8270</v>
      </c>
      <c r="B104" s="106">
        <v>101</v>
      </c>
      <c r="C104" s="106">
        <v>1739</v>
      </c>
      <c r="D104" s="142">
        <v>1</v>
      </c>
      <c r="E104" s="143"/>
      <c r="F104" s="144"/>
      <c r="G104" s="110">
        <f>M104</f>
        <v>0.3125</v>
      </c>
      <c r="H104" s="110">
        <f>P104</f>
        <v>0.223214285714286</v>
      </c>
      <c r="I104" s="79"/>
      <c r="J104" t="s" s="30">
        <v>1411</v>
      </c>
      <c r="K104" s="32"/>
      <c r="L104" s="144">
        <v>1</v>
      </c>
      <c r="M104" s="110">
        <f>MEDIAN(N104,O104)/240</f>
        <v>0.3125</v>
      </c>
      <c r="N104" s="79">
        <f>6*12+3</f>
        <v>75</v>
      </c>
      <c r="O104" s="79">
        <f t="shared" si="426"/>
        <v>75</v>
      </c>
      <c r="P104" s="110">
        <f>(100/Q104)*M104</f>
        <v>0.223214285714286</v>
      </c>
      <c r="Q104" s="79">
        <v>140</v>
      </c>
      <c r="R104" t="s" s="30">
        <v>8180</v>
      </c>
      <c r="S104" s="39"/>
    </row>
    <row r="105" ht="28" customHeight="1">
      <c r="A105" t="s" s="20">
        <f>"L "&amp;B105</f>
        <v>8271</v>
      </c>
      <c r="B105" s="108">
        <v>102</v>
      </c>
      <c r="C105" s="108">
        <v>1740</v>
      </c>
      <c r="D105" s="145">
        <v>1</v>
      </c>
      <c r="E105" s="146"/>
      <c r="F105" s="131"/>
      <c r="G105" s="109">
        <f>M105</f>
        <v>0.3125</v>
      </c>
      <c r="H105" s="109">
        <f>P105</f>
        <v>0.223214285714286</v>
      </c>
      <c r="I105" s="81"/>
      <c r="J105" t="s" s="34">
        <v>1411</v>
      </c>
      <c r="K105" s="16"/>
      <c r="L105" s="131">
        <v>1</v>
      </c>
      <c r="M105" s="109">
        <f>MEDIAN(N105,O105)/240</f>
        <v>0.3125</v>
      </c>
      <c r="N105" s="81">
        <f>6*12+3</f>
        <v>75</v>
      </c>
      <c r="O105" s="81">
        <f t="shared" si="426"/>
        <v>75</v>
      </c>
      <c r="P105" s="109">
        <f>(100/Q105)*M105</f>
        <v>0.223214285714286</v>
      </c>
      <c r="Q105" s="81">
        <v>140</v>
      </c>
      <c r="R105" t="s" s="34">
        <v>8180</v>
      </c>
      <c r="S105" s="55"/>
    </row>
    <row r="106" ht="28" customHeight="1">
      <c r="A106" t="s" s="20">
        <f>"L "&amp;B106</f>
        <v>8272</v>
      </c>
      <c r="B106" s="106">
        <v>103</v>
      </c>
      <c r="C106" s="106">
        <v>1741</v>
      </c>
      <c r="D106" s="142">
        <v>1</v>
      </c>
      <c r="E106" s="143"/>
      <c r="F106" s="144"/>
      <c r="G106" s="110">
        <f>M106</f>
        <v>0.3125</v>
      </c>
      <c r="H106" s="110">
        <f>P106</f>
        <v>0.223214285714286</v>
      </c>
      <c r="I106" s="79"/>
      <c r="J106" t="s" s="30">
        <v>1411</v>
      </c>
      <c r="K106" s="32"/>
      <c r="L106" s="144">
        <v>1</v>
      </c>
      <c r="M106" s="110">
        <f>MEDIAN(N106,O106)/240</f>
        <v>0.3125</v>
      </c>
      <c r="N106" s="79">
        <f>6*12+3</f>
        <v>75</v>
      </c>
      <c r="O106" s="79">
        <f t="shared" si="426"/>
        <v>75</v>
      </c>
      <c r="P106" s="110">
        <f>(100/Q106)*M106</f>
        <v>0.223214285714286</v>
      </c>
      <c r="Q106" s="79">
        <v>140</v>
      </c>
      <c r="R106" t="s" s="30">
        <v>8180</v>
      </c>
      <c r="S106" s="39"/>
    </row>
    <row r="107" ht="28" customHeight="1">
      <c r="A107" t="s" s="20">
        <f>"L "&amp;B107</f>
        <v>8273</v>
      </c>
      <c r="B107" s="108">
        <v>104</v>
      </c>
      <c r="C107" s="108">
        <v>1742</v>
      </c>
      <c r="D107" s="145">
        <v>1</v>
      </c>
      <c r="E107" s="146"/>
      <c r="F107" s="131"/>
      <c r="G107" s="109">
        <f>M107</f>
        <v>0.3125</v>
      </c>
      <c r="H107" s="109">
        <f>P107</f>
        <v>0.223214285714286</v>
      </c>
      <c r="I107" s="81"/>
      <c r="J107" t="s" s="34">
        <v>1411</v>
      </c>
      <c r="K107" s="16"/>
      <c r="L107" s="131">
        <v>1</v>
      </c>
      <c r="M107" s="109">
        <f>MEDIAN(N107,O107)/240</f>
        <v>0.3125</v>
      </c>
      <c r="N107" s="81">
        <f>6*12+3</f>
        <v>75</v>
      </c>
      <c r="O107" s="81">
        <f t="shared" si="426"/>
        <v>75</v>
      </c>
      <c r="P107" s="109">
        <f>(100/Q107)*M107</f>
        <v>0.223214285714286</v>
      </c>
      <c r="Q107" s="81">
        <v>140</v>
      </c>
      <c r="R107" t="s" s="34">
        <v>8180</v>
      </c>
      <c r="S107" s="55"/>
    </row>
    <row r="108" ht="28" customHeight="1">
      <c r="A108" t="s" s="20">
        <f>"L "&amp;B108</f>
        <v>8274</v>
      </c>
      <c r="B108" s="106">
        <v>105</v>
      </c>
      <c r="C108" s="106">
        <v>1743</v>
      </c>
      <c r="D108" s="142">
        <v>1</v>
      </c>
      <c r="E108" s="143"/>
      <c r="F108" s="144"/>
      <c r="G108" s="110">
        <f>M108</f>
        <v>0.3125</v>
      </c>
      <c r="H108" s="110">
        <f>P108</f>
        <v>0.223214285714286</v>
      </c>
      <c r="I108" s="79"/>
      <c r="J108" t="s" s="30">
        <v>1411</v>
      </c>
      <c r="K108" s="32"/>
      <c r="L108" s="144">
        <v>1</v>
      </c>
      <c r="M108" s="110">
        <f>MEDIAN(N108,O108)/240</f>
        <v>0.3125</v>
      </c>
      <c r="N108" s="79">
        <f>6*12+3</f>
        <v>75</v>
      </c>
      <c r="O108" s="79">
        <f t="shared" si="426"/>
        <v>75</v>
      </c>
      <c r="P108" s="110">
        <f>(100/Q108)*M108</f>
        <v>0.223214285714286</v>
      </c>
      <c r="Q108" s="79">
        <v>140</v>
      </c>
      <c r="R108" t="s" s="30">
        <v>8180</v>
      </c>
      <c r="S108" s="39"/>
    </row>
    <row r="109" ht="28" customHeight="1">
      <c r="A109" t="s" s="20">
        <f>"L "&amp;B109</f>
        <v>8275</v>
      </c>
      <c r="B109" s="108">
        <v>106</v>
      </c>
      <c r="C109" s="108">
        <v>1744</v>
      </c>
      <c r="D109" s="145">
        <v>1</v>
      </c>
      <c r="E109" s="146"/>
      <c r="F109" s="131"/>
      <c r="G109" s="109">
        <f>M109</f>
        <v>0.3125</v>
      </c>
      <c r="H109" s="109">
        <f>P109</f>
        <v>0.223214285714286</v>
      </c>
      <c r="I109" s="81"/>
      <c r="J109" t="s" s="34">
        <v>1411</v>
      </c>
      <c r="K109" s="16"/>
      <c r="L109" s="131">
        <v>1</v>
      </c>
      <c r="M109" s="109">
        <f>MEDIAN(N109,O109)/240</f>
        <v>0.3125</v>
      </c>
      <c r="N109" s="81">
        <f>6*12+3</f>
        <v>75</v>
      </c>
      <c r="O109" s="81">
        <f t="shared" si="426"/>
        <v>75</v>
      </c>
      <c r="P109" s="109">
        <f>(100/Q109)*M109</f>
        <v>0.223214285714286</v>
      </c>
      <c r="Q109" s="81">
        <v>140</v>
      </c>
      <c r="R109" t="s" s="34">
        <v>8180</v>
      </c>
      <c r="S109" s="55"/>
    </row>
    <row r="110" ht="28" customHeight="1">
      <c r="A110" t="s" s="20">
        <f>"L "&amp;B110</f>
        <v>8276</v>
      </c>
      <c r="B110" s="106">
        <v>107</v>
      </c>
      <c r="C110" s="106">
        <v>1745</v>
      </c>
      <c r="D110" s="142">
        <v>1</v>
      </c>
      <c r="E110" s="143"/>
      <c r="F110" s="144"/>
      <c r="G110" s="110">
        <f>M110</f>
        <v>0.3125</v>
      </c>
      <c r="H110" s="110">
        <f>P110</f>
        <v>0.223214285714286</v>
      </c>
      <c r="I110" s="79"/>
      <c r="J110" t="s" s="30">
        <v>1411</v>
      </c>
      <c r="K110" s="32"/>
      <c r="L110" s="144">
        <v>1</v>
      </c>
      <c r="M110" s="110">
        <f>MEDIAN(N110,O110)/240</f>
        <v>0.3125</v>
      </c>
      <c r="N110" s="79">
        <f>6*12+3</f>
        <v>75</v>
      </c>
      <c r="O110" s="79">
        <f t="shared" si="426"/>
        <v>75</v>
      </c>
      <c r="P110" s="110">
        <f>(100/Q110)*M110</f>
        <v>0.223214285714286</v>
      </c>
      <c r="Q110" s="79">
        <v>140</v>
      </c>
      <c r="R110" t="s" s="30">
        <v>8180</v>
      </c>
      <c r="S110" s="39"/>
    </row>
    <row r="111" ht="28" customHeight="1">
      <c r="A111" t="s" s="20">
        <f>"L "&amp;B111</f>
        <v>8277</v>
      </c>
      <c r="B111" s="108">
        <v>108</v>
      </c>
      <c r="C111" s="108">
        <v>1746</v>
      </c>
      <c r="D111" s="145">
        <v>1</v>
      </c>
      <c r="E111" s="146"/>
      <c r="F111" s="131"/>
      <c r="G111" s="109">
        <f>M111</f>
        <v>0.3125</v>
      </c>
      <c r="H111" s="109">
        <f>P111</f>
        <v>0.223214285714286</v>
      </c>
      <c r="I111" s="81"/>
      <c r="J111" t="s" s="34">
        <v>1411</v>
      </c>
      <c r="K111" s="16"/>
      <c r="L111" s="131">
        <v>1</v>
      </c>
      <c r="M111" s="109">
        <f>MEDIAN(N111,O111)/240</f>
        <v>0.3125</v>
      </c>
      <c r="N111" s="81">
        <f>6*12+3</f>
        <v>75</v>
      </c>
      <c r="O111" s="81">
        <f t="shared" si="426"/>
        <v>75</v>
      </c>
      <c r="P111" s="109">
        <f>(100/Q111)*M111</f>
        <v>0.223214285714286</v>
      </c>
      <c r="Q111" s="81">
        <v>140</v>
      </c>
      <c r="R111" t="s" s="34">
        <v>8180</v>
      </c>
      <c r="S111" s="55"/>
    </row>
    <row r="112" ht="28" customHeight="1">
      <c r="A112" t="s" s="20">
        <f>"L "&amp;B112</f>
        <v>8278</v>
      </c>
      <c r="B112" s="106">
        <v>109</v>
      </c>
      <c r="C112" s="106">
        <v>1747</v>
      </c>
      <c r="D112" s="142">
        <v>1</v>
      </c>
      <c r="E112" s="143"/>
      <c r="F112" s="144"/>
      <c r="G112" s="110">
        <f>M112</f>
        <v>0.3125</v>
      </c>
      <c r="H112" s="110">
        <f>P112</f>
        <v>0.223214285714286</v>
      </c>
      <c r="I112" s="79"/>
      <c r="J112" t="s" s="30">
        <v>1411</v>
      </c>
      <c r="K112" s="32"/>
      <c r="L112" s="144">
        <v>1</v>
      </c>
      <c r="M112" s="110">
        <f>MEDIAN(N112,O112)/240</f>
        <v>0.3125</v>
      </c>
      <c r="N112" s="79">
        <f>6*12+3</f>
        <v>75</v>
      </c>
      <c r="O112" s="79">
        <f t="shared" si="426"/>
        <v>75</v>
      </c>
      <c r="P112" s="110">
        <f>(100/Q112)*M112</f>
        <v>0.223214285714286</v>
      </c>
      <c r="Q112" s="79">
        <v>140</v>
      </c>
      <c r="R112" t="s" s="30">
        <v>8180</v>
      </c>
      <c r="S112" s="39"/>
    </row>
    <row r="113" ht="28" customHeight="1">
      <c r="A113" t="s" s="20">
        <f>"L "&amp;B113</f>
        <v>8279</v>
      </c>
      <c r="B113" s="108">
        <v>110</v>
      </c>
      <c r="C113" s="108">
        <v>1748</v>
      </c>
      <c r="D113" s="145">
        <v>1</v>
      </c>
      <c r="E113" s="146"/>
      <c r="F113" s="131"/>
      <c r="G113" s="109">
        <f>M113</f>
        <v>0.3125</v>
      </c>
      <c r="H113" s="109">
        <f>P113</f>
        <v>0.223214285714286</v>
      </c>
      <c r="I113" s="81"/>
      <c r="J113" t="s" s="34">
        <v>1411</v>
      </c>
      <c r="K113" s="16"/>
      <c r="L113" s="131">
        <v>1</v>
      </c>
      <c r="M113" s="109">
        <f>MEDIAN(N113,O113)/240</f>
        <v>0.3125</v>
      </c>
      <c r="N113" s="81">
        <f>6*12+3</f>
        <v>75</v>
      </c>
      <c r="O113" s="81">
        <f t="shared" si="426"/>
        <v>75</v>
      </c>
      <c r="P113" s="109">
        <f>(100/Q113)*M113</f>
        <v>0.223214285714286</v>
      </c>
      <c r="Q113" s="81">
        <v>140</v>
      </c>
      <c r="R113" t="s" s="34">
        <v>8180</v>
      </c>
      <c r="S113" s="55"/>
    </row>
    <row r="114" ht="28" customHeight="1">
      <c r="A114" t="s" s="20">
        <f>"L "&amp;B114</f>
        <v>8280</v>
      </c>
      <c r="B114" s="106">
        <v>111</v>
      </c>
      <c r="C114" s="106">
        <v>1749</v>
      </c>
      <c r="D114" s="142">
        <v>1</v>
      </c>
      <c r="E114" s="143"/>
      <c r="F114" s="144"/>
      <c r="G114" s="110">
        <f>M114</f>
        <v>0.3125</v>
      </c>
      <c r="H114" s="110">
        <f>P114</f>
        <v>0.223214285714286</v>
      </c>
      <c r="I114" s="79"/>
      <c r="J114" t="s" s="30">
        <v>1411</v>
      </c>
      <c r="K114" s="32"/>
      <c r="L114" s="144">
        <v>1</v>
      </c>
      <c r="M114" s="110">
        <f>MEDIAN(N114,O114)/240</f>
        <v>0.3125</v>
      </c>
      <c r="N114" s="79">
        <f>6*12+3</f>
        <v>75</v>
      </c>
      <c r="O114" s="79">
        <f t="shared" si="426"/>
        <v>75</v>
      </c>
      <c r="P114" s="110">
        <f>(100/Q114)*M114</f>
        <v>0.223214285714286</v>
      </c>
      <c r="Q114" s="79">
        <v>140</v>
      </c>
      <c r="R114" t="s" s="30">
        <v>8180</v>
      </c>
      <c r="S114" s="39"/>
    </row>
    <row r="115" ht="28" customHeight="1">
      <c r="A115" t="s" s="20">
        <f>"L "&amp;B115</f>
        <v>8281</v>
      </c>
      <c r="B115" s="108">
        <v>112</v>
      </c>
      <c r="C115" s="108">
        <v>1750</v>
      </c>
      <c r="D115" s="145">
        <v>1</v>
      </c>
      <c r="E115" s="146"/>
      <c r="F115" s="131"/>
      <c r="G115" s="109">
        <f>M115</f>
        <v>0.3125</v>
      </c>
      <c r="H115" s="109">
        <f>P115</f>
        <v>0.223214285714286</v>
      </c>
      <c r="I115" s="81"/>
      <c r="J115" t="s" s="34">
        <v>1411</v>
      </c>
      <c r="K115" s="16"/>
      <c r="L115" s="131">
        <v>1</v>
      </c>
      <c r="M115" s="109">
        <f>MEDIAN(N115,O115)/240</f>
        <v>0.3125</v>
      </c>
      <c r="N115" s="81">
        <f>6*12+3</f>
        <v>75</v>
      </c>
      <c r="O115" s="81">
        <f t="shared" si="426"/>
        <v>75</v>
      </c>
      <c r="P115" s="109">
        <f>(100/Q115)*M115</f>
        <v>0.223214285714286</v>
      </c>
      <c r="Q115" s="81">
        <v>140</v>
      </c>
      <c r="R115" t="s" s="34">
        <v>8180</v>
      </c>
      <c r="S115" s="55"/>
    </row>
    <row r="116" ht="28" customHeight="1">
      <c r="A116" t="s" s="20">
        <f>"L "&amp;B116</f>
        <v>8282</v>
      </c>
      <c r="B116" s="106">
        <v>113</v>
      </c>
      <c r="C116" s="106">
        <v>1751</v>
      </c>
      <c r="D116" s="142">
        <v>1</v>
      </c>
      <c r="E116" s="143"/>
      <c r="F116" s="144"/>
      <c r="G116" s="110">
        <f>M116</f>
        <v>0.3125</v>
      </c>
      <c r="H116" s="110">
        <f>P116</f>
        <v>0.223214285714286</v>
      </c>
      <c r="I116" s="79"/>
      <c r="J116" t="s" s="30">
        <v>1411</v>
      </c>
      <c r="K116" s="32"/>
      <c r="L116" s="144">
        <v>1</v>
      </c>
      <c r="M116" s="110">
        <f>MEDIAN(N116,O116)/240</f>
        <v>0.3125</v>
      </c>
      <c r="N116" s="79">
        <f>6*12+3</f>
        <v>75</v>
      </c>
      <c r="O116" s="79">
        <f t="shared" si="426"/>
        <v>75</v>
      </c>
      <c r="P116" s="110">
        <f>(100/Q116)*M116</f>
        <v>0.223214285714286</v>
      </c>
      <c r="Q116" s="79">
        <v>140</v>
      </c>
      <c r="R116" t="s" s="30">
        <v>8180</v>
      </c>
      <c r="S116" s="39"/>
    </row>
    <row r="117" ht="28" customHeight="1">
      <c r="A117" t="s" s="20">
        <f>"L "&amp;B117</f>
        <v>8283</v>
      </c>
      <c r="B117" s="108">
        <v>114</v>
      </c>
      <c r="C117" s="108">
        <v>1752</v>
      </c>
      <c r="D117" s="145">
        <v>1</v>
      </c>
      <c r="E117" s="146"/>
      <c r="F117" s="131"/>
      <c r="G117" s="109">
        <f>M117</f>
        <v>0.3125</v>
      </c>
      <c r="H117" s="109">
        <f>P117</f>
        <v>0.223214285714286</v>
      </c>
      <c r="I117" s="81"/>
      <c r="J117" t="s" s="34">
        <v>1411</v>
      </c>
      <c r="K117" s="16"/>
      <c r="L117" s="131">
        <v>1</v>
      </c>
      <c r="M117" s="109">
        <f>MEDIAN(N117,O117)/240</f>
        <v>0.3125</v>
      </c>
      <c r="N117" s="81">
        <f>6*12+3</f>
        <v>75</v>
      </c>
      <c r="O117" s="81">
        <f t="shared" si="426"/>
        <v>75</v>
      </c>
      <c r="P117" s="109">
        <f>(100/Q117)*M117</f>
        <v>0.223214285714286</v>
      </c>
      <c r="Q117" s="81">
        <v>140</v>
      </c>
      <c r="R117" t="s" s="34">
        <v>8180</v>
      </c>
      <c r="S117" s="55"/>
    </row>
    <row r="118" ht="28" customHeight="1">
      <c r="A118" t="s" s="20">
        <f>"L "&amp;B118</f>
        <v>8284</v>
      </c>
      <c r="B118" s="106">
        <v>115</v>
      </c>
      <c r="C118" s="106">
        <v>1753</v>
      </c>
      <c r="D118" s="142">
        <v>1</v>
      </c>
      <c r="E118" s="143"/>
      <c r="F118" s="144"/>
      <c r="G118" s="110">
        <f>M118</f>
        <v>0.3125</v>
      </c>
      <c r="H118" s="110">
        <f>P118</f>
        <v>0.223214285714286</v>
      </c>
      <c r="I118" s="79"/>
      <c r="J118" t="s" s="30">
        <v>1411</v>
      </c>
      <c r="K118" s="32"/>
      <c r="L118" s="144">
        <v>1</v>
      </c>
      <c r="M118" s="110">
        <f>MEDIAN(N118,O118)/240</f>
        <v>0.3125</v>
      </c>
      <c r="N118" s="79">
        <f>6*12+3</f>
        <v>75</v>
      </c>
      <c r="O118" s="79">
        <f t="shared" si="426"/>
        <v>75</v>
      </c>
      <c r="P118" s="110">
        <f>(100/Q118)*M118</f>
        <v>0.223214285714286</v>
      </c>
      <c r="Q118" s="79">
        <v>140</v>
      </c>
      <c r="R118" t="s" s="30">
        <v>8180</v>
      </c>
      <c r="S118" s="39"/>
    </row>
    <row r="119" ht="28" customHeight="1">
      <c r="A119" t="s" s="20">
        <f>"L "&amp;B119</f>
        <v>8285</v>
      </c>
      <c r="B119" s="108">
        <v>116</v>
      </c>
      <c r="C119" s="108">
        <v>1754</v>
      </c>
      <c r="D119" s="145">
        <v>1</v>
      </c>
      <c r="E119" s="146"/>
      <c r="F119" s="131"/>
      <c r="G119" s="109">
        <f>M119</f>
        <v>0.3125</v>
      </c>
      <c r="H119" s="109">
        <f>P119</f>
        <v>0.223214285714286</v>
      </c>
      <c r="I119" s="81"/>
      <c r="J119" t="s" s="34">
        <v>1411</v>
      </c>
      <c r="K119" s="16"/>
      <c r="L119" s="131">
        <v>1</v>
      </c>
      <c r="M119" s="109">
        <f>MEDIAN(N119,O119)/240</f>
        <v>0.3125</v>
      </c>
      <c r="N119" s="81">
        <f>6*12+3</f>
        <v>75</v>
      </c>
      <c r="O119" s="81">
        <f t="shared" si="426"/>
        <v>75</v>
      </c>
      <c r="P119" s="109">
        <f>(100/Q119)*M119</f>
        <v>0.223214285714286</v>
      </c>
      <c r="Q119" s="81">
        <v>140</v>
      </c>
      <c r="R119" t="s" s="34">
        <v>8180</v>
      </c>
      <c r="S119" s="55"/>
    </row>
    <row r="120" ht="28" customHeight="1">
      <c r="A120" t="s" s="20">
        <f>"L "&amp;B120</f>
        <v>8286</v>
      </c>
      <c r="B120" s="106">
        <v>117</v>
      </c>
      <c r="C120" s="106">
        <v>1755</v>
      </c>
      <c r="D120" s="142">
        <v>1</v>
      </c>
      <c r="E120" s="143"/>
      <c r="F120" s="144"/>
      <c r="G120" s="110">
        <f>M120</f>
        <v>0.3125</v>
      </c>
      <c r="H120" s="110">
        <f>P120</f>
        <v>0.223214285714286</v>
      </c>
      <c r="I120" s="79"/>
      <c r="J120" t="s" s="30">
        <v>1411</v>
      </c>
      <c r="K120" s="32"/>
      <c r="L120" s="144">
        <v>1</v>
      </c>
      <c r="M120" s="110">
        <f>MEDIAN(N120,O120)/240</f>
        <v>0.3125</v>
      </c>
      <c r="N120" s="79">
        <f>6*12+3</f>
        <v>75</v>
      </c>
      <c r="O120" s="79">
        <f t="shared" si="426"/>
        <v>75</v>
      </c>
      <c r="P120" s="110">
        <f>(100/Q120)*M120</f>
        <v>0.223214285714286</v>
      </c>
      <c r="Q120" s="79">
        <v>140</v>
      </c>
      <c r="R120" t="s" s="30">
        <v>8180</v>
      </c>
      <c r="S120" s="39"/>
    </row>
    <row r="121" ht="28" customHeight="1">
      <c r="A121" t="s" s="20">
        <f>"L "&amp;B121</f>
        <v>8287</v>
      </c>
      <c r="B121" s="108">
        <v>118</v>
      </c>
      <c r="C121" s="108">
        <v>1756</v>
      </c>
      <c r="D121" s="145">
        <v>1</v>
      </c>
      <c r="E121" s="146"/>
      <c r="F121" s="131"/>
      <c r="G121" s="109">
        <f>M121</f>
        <v>0.3125</v>
      </c>
      <c r="H121" s="109">
        <f>P121</f>
        <v>0.223214285714286</v>
      </c>
      <c r="I121" s="81"/>
      <c r="J121" t="s" s="34">
        <v>1411</v>
      </c>
      <c r="K121" s="16"/>
      <c r="L121" s="131">
        <v>1</v>
      </c>
      <c r="M121" s="109">
        <f>MEDIAN(N121,O121)/240</f>
        <v>0.3125</v>
      </c>
      <c r="N121" s="81">
        <f>6*12+3</f>
        <v>75</v>
      </c>
      <c r="O121" s="81">
        <f t="shared" si="426"/>
        <v>75</v>
      </c>
      <c r="P121" s="109">
        <f>(100/Q121)*M121</f>
        <v>0.223214285714286</v>
      </c>
      <c r="Q121" s="81">
        <v>140</v>
      </c>
      <c r="R121" t="s" s="34">
        <v>8180</v>
      </c>
      <c r="S121" s="55"/>
    </row>
    <row r="122" ht="28" customHeight="1">
      <c r="A122" t="s" s="20">
        <f>"L "&amp;B122</f>
        <v>8288</v>
      </c>
      <c r="B122" s="106">
        <v>119</v>
      </c>
      <c r="C122" s="106">
        <v>1757</v>
      </c>
      <c r="D122" s="142">
        <v>1</v>
      </c>
      <c r="E122" s="143"/>
      <c r="F122" s="144"/>
      <c r="G122" s="110">
        <f>M122</f>
        <v>0.3125</v>
      </c>
      <c r="H122" s="110">
        <f>P122</f>
        <v>0.223214285714286</v>
      </c>
      <c r="I122" s="79"/>
      <c r="J122" t="s" s="30">
        <v>1411</v>
      </c>
      <c r="K122" s="32"/>
      <c r="L122" s="144">
        <v>1</v>
      </c>
      <c r="M122" s="110">
        <f>MEDIAN(N122,O122)/240</f>
        <v>0.3125</v>
      </c>
      <c r="N122" s="79">
        <f>6*12+3</f>
        <v>75</v>
      </c>
      <c r="O122" s="79">
        <f t="shared" si="426"/>
        <v>75</v>
      </c>
      <c r="P122" s="110">
        <f>(100/Q122)*M122</f>
        <v>0.223214285714286</v>
      </c>
      <c r="Q122" s="79">
        <v>140</v>
      </c>
      <c r="R122" t="s" s="30">
        <v>8180</v>
      </c>
      <c r="S122" s="39"/>
    </row>
    <row r="123" ht="38" customHeight="1">
      <c r="A123" t="s" s="20">
        <f>"L "&amp;B123</f>
        <v>8289</v>
      </c>
      <c r="B123" s="108">
        <v>120</v>
      </c>
      <c r="C123" s="108">
        <v>1758</v>
      </c>
      <c r="D123" s="145">
        <v>1</v>
      </c>
      <c r="E123" s="146"/>
      <c r="F123" s="131"/>
      <c r="G123" s="109">
        <f>M123</f>
        <v>0.31875</v>
      </c>
      <c r="H123" s="109">
        <f>P123</f>
        <v>0.227678571428571</v>
      </c>
      <c r="I123" s="81"/>
      <c r="J123" t="s" s="34">
        <v>1411</v>
      </c>
      <c r="K123" s="16"/>
      <c r="L123" s="131">
        <v>1</v>
      </c>
      <c r="M123" s="109">
        <f>MEDIAN(N123,O123)/240</f>
        <v>0.31875</v>
      </c>
      <c r="N123" s="81">
        <f>6*12+3</f>
        <v>75</v>
      </c>
      <c r="O123" s="81">
        <f t="shared" si="727" ref="O123:O152">6*12+6</f>
        <v>78</v>
      </c>
      <c r="P123" s="109">
        <f>(100/Q123)*M123</f>
        <v>0.227678571428571</v>
      </c>
      <c r="Q123" s="81">
        <v>140</v>
      </c>
      <c r="R123" t="s" s="34">
        <v>8180</v>
      </c>
      <c r="S123" t="s" s="36">
        <v>8290</v>
      </c>
    </row>
    <row r="124" ht="28" customHeight="1">
      <c r="A124" t="s" s="20">
        <f>"L "&amp;B124</f>
        <v>8291</v>
      </c>
      <c r="B124" s="106">
        <v>121</v>
      </c>
      <c r="C124" s="106">
        <v>1759</v>
      </c>
      <c r="D124" s="142">
        <v>1</v>
      </c>
      <c r="E124" s="143"/>
      <c r="F124" s="144"/>
      <c r="G124" s="110">
        <f>M124</f>
        <v>0.31875</v>
      </c>
      <c r="H124" s="110">
        <f>P124</f>
        <v>0.227678571428571</v>
      </c>
      <c r="I124" s="79"/>
      <c r="J124" t="s" s="30">
        <v>1411</v>
      </c>
      <c r="K124" s="32"/>
      <c r="L124" s="144">
        <v>1</v>
      </c>
      <c r="M124" s="110">
        <f>MEDIAN(N124,O124)/240</f>
        <v>0.31875</v>
      </c>
      <c r="N124" s="79">
        <f>6*12+3</f>
        <v>75</v>
      </c>
      <c r="O124" s="79">
        <f t="shared" si="727"/>
        <v>78</v>
      </c>
      <c r="P124" s="110">
        <f>(100/Q124)*M124</f>
        <v>0.227678571428571</v>
      </c>
      <c r="Q124" s="79">
        <v>140</v>
      </c>
      <c r="R124" t="s" s="30">
        <v>8180</v>
      </c>
      <c r="S124" s="39"/>
    </row>
    <row r="125" ht="28" customHeight="1">
      <c r="A125" t="s" s="20">
        <f>"L "&amp;B125</f>
        <v>8292</v>
      </c>
      <c r="B125" s="108">
        <v>122</v>
      </c>
      <c r="C125" s="108">
        <v>1760</v>
      </c>
      <c r="D125" s="145">
        <v>1</v>
      </c>
      <c r="E125" s="146"/>
      <c r="F125" s="131"/>
      <c r="G125" s="109">
        <f>M125</f>
        <v>0.31875</v>
      </c>
      <c r="H125" s="109">
        <f>P125</f>
        <v>0.227678571428571</v>
      </c>
      <c r="I125" s="81"/>
      <c r="J125" t="s" s="34">
        <v>1411</v>
      </c>
      <c r="K125" s="16"/>
      <c r="L125" s="131">
        <v>1</v>
      </c>
      <c r="M125" s="109">
        <f>MEDIAN(N125,O125)/240</f>
        <v>0.31875</v>
      </c>
      <c r="N125" s="81">
        <f>6*12+3</f>
        <v>75</v>
      </c>
      <c r="O125" s="81">
        <f t="shared" si="727"/>
        <v>78</v>
      </c>
      <c r="P125" s="109">
        <f>(100/Q125)*M125</f>
        <v>0.227678571428571</v>
      </c>
      <c r="Q125" s="81">
        <v>140</v>
      </c>
      <c r="R125" t="s" s="34">
        <v>8180</v>
      </c>
      <c r="S125" s="55"/>
    </row>
    <row r="126" ht="28" customHeight="1">
      <c r="A126" t="s" s="20">
        <f>"L "&amp;B126</f>
        <v>8293</v>
      </c>
      <c r="B126" s="106">
        <v>123</v>
      </c>
      <c r="C126" s="106">
        <v>1761</v>
      </c>
      <c r="D126" s="142">
        <v>1</v>
      </c>
      <c r="E126" s="143"/>
      <c r="F126" s="144"/>
      <c r="G126" s="110">
        <f>M126</f>
        <v>0.31875</v>
      </c>
      <c r="H126" s="110">
        <f>P126</f>
        <v>0.227678571428571</v>
      </c>
      <c r="I126" s="79"/>
      <c r="J126" t="s" s="30">
        <v>1411</v>
      </c>
      <c r="K126" s="32"/>
      <c r="L126" s="144">
        <v>1</v>
      </c>
      <c r="M126" s="110">
        <f>MEDIAN(N126,O126)/240</f>
        <v>0.31875</v>
      </c>
      <c r="N126" s="79">
        <f>6*12+3</f>
        <v>75</v>
      </c>
      <c r="O126" s="79">
        <f t="shared" si="727"/>
        <v>78</v>
      </c>
      <c r="P126" s="110">
        <f>(100/Q126)*M126</f>
        <v>0.227678571428571</v>
      </c>
      <c r="Q126" s="79">
        <v>140</v>
      </c>
      <c r="R126" t="s" s="30">
        <v>8180</v>
      </c>
      <c r="S126" s="39"/>
    </row>
    <row r="127" ht="28" customHeight="1">
      <c r="A127" t="s" s="20">
        <f>"L "&amp;B127</f>
        <v>8294</v>
      </c>
      <c r="B127" s="108">
        <v>124</v>
      </c>
      <c r="C127" s="108">
        <v>1762</v>
      </c>
      <c r="D127" s="145">
        <v>1</v>
      </c>
      <c r="E127" s="146"/>
      <c r="F127" s="131"/>
      <c r="G127" s="109">
        <f>M127</f>
        <v>0.31875</v>
      </c>
      <c r="H127" s="109">
        <f>P127</f>
        <v>0.227678571428571</v>
      </c>
      <c r="I127" s="81"/>
      <c r="J127" t="s" s="34">
        <v>1411</v>
      </c>
      <c r="K127" s="16"/>
      <c r="L127" s="131">
        <v>1</v>
      </c>
      <c r="M127" s="109">
        <f>MEDIAN(N127,O127)/240</f>
        <v>0.31875</v>
      </c>
      <c r="N127" s="81">
        <f>6*12+3</f>
        <v>75</v>
      </c>
      <c r="O127" s="81">
        <f t="shared" si="727"/>
        <v>78</v>
      </c>
      <c r="P127" s="109">
        <f>(100/Q127)*M127</f>
        <v>0.227678571428571</v>
      </c>
      <c r="Q127" s="81">
        <v>140</v>
      </c>
      <c r="R127" t="s" s="34">
        <v>8180</v>
      </c>
      <c r="S127" s="55"/>
    </row>
    <row r="128" ht="28" customHeight="1">
      <c r="A128" t="s" s="20">
        <f>"L "&amp;B128</f>
        <v>8295</v>
      </c>
      <c r="B128" s="106">
        <v>125</v>
      </c>
      <c r="C128" s="106">
        <v>1763</v>
      </c>
      <c r="D128" s="142">
        <v>1</v>
      </c>
      <c r="E128" s="143"/>
      <c r="F128" s="144"/>
      <c r="G128" s="110">
        <f>M128</f>
        <v>0.31875</v>
      </c>
      <c r="H128" s="110">
        <f>P128</f>
        <v>0.227678571428571</v>
      </c>
      <c r="I128" s="79"/>
      <c r="J128" t="s" s="30">
        <v>1411</v>
      </c>
      <c r="K128" s="32"/>
      <c r="L128" s="144">
        <v>1</v>
      </c>
      <c r="M128" s="110">
        <f>MEDIAN(N128,O128)/240</f>
        <v>0.31875</v>
      </c>
      <c r="N128" s="79">
        <f>6*12+3</f>
        <v>75</v>
      </c>
      <c r="O128" s="79">
        <f t="shared" si="727"/>
        <v>78</v>
      </c>
      <c r="P128" s="110">
        <f>(100/Q128)*M128</f>
        <v>0.227678571428571</v>
      </c>
      <c r="Q128" s="79">
        <v>140</v>
      </c>
      <c r="R128" t="s" s="30">
        <v>8180</v>
      </c>
      <c r="S128" s="39"/>
    </row>
    <row r="129" ht="28" customHeight="1">
      <c r="A129" t="s" s="20">
        <f>"L "&amp;B129</f>
        <v>8296</v>
      </c>
      <c r="B129" s="108">
        <v>126</v>
      </c>
      <c r="C129" s="108">
        <v>1764</v>
      </c>
      <c r="D129" s="145">
        <v>1</v>
      </c>
      <c r="E129" s="146"/>
      <c r="F129" s="131"/>
      <c r="G129" s="109">
        <f>M129</f>
        <v>0.31875</v>
      </c>
      <c r="H129" s="109">
        <f>P129</f>
        <v>0.227678571428571</v>
      </c>
      <c r="I129" s="81"/>
      <c r="J129" t="s" s="34">
        <v>1411</v>
      </c>
      <c r="K129" s="16"/>
      <c r="L129" s="131">
        <v>1</v>
      </c>
      <c r="M129" s="109">
        <f>MEDIAN(N129,O129)/240</f>
        <v>0.31875</v>
      </c>
      <c r="N129" s="81">
        <f>6*12+3</f>
        <v>75</v>
      </c>
      <c r="O129" s="81">
        <f t="shared" si="727"/>
        <v>78</v>
      </c>
      <c r="P129" s="109">
        <f>(100/Q129)*M129</f>
        <v>0.227678571428571</v>
      </c>
      <c r="Q129" s="81">
        <v>140</v>
      </c>
      <c r="R129" t="s" s="34">
        <v>8180</v>
      </c>
      <c r="S129" s="55"/>
    </row>
    <row r="130" ht="38" customHeight="1">
      <c r="A130" t="s" s="20">
        <f>"L "&amp;B130</f>
        <v>8297</v>
      </c>
      <c r="B130" s="106">
        <v>127</v>
      </c>
      <c r="C130" s="106">
        <v>1765</v>
      </c>
      <c r="D130" s="142">
        <v>1</v>
      </c>
      <c r="E130" s="143"/>
      <c r="F130" s="144"/>
      <c r="G130" s="110">
        <f>M130</f>
        <v>0.31875</v>
      </c>
      <c r="H130" s="110">
        <f>P130</f>
        <v>0.227678571428571</v>
      </c>
      <c r="I130" s="79"/>
      <c r="J130" t="s" s="30">
        <v>1411</v>
      </c>
      <c r="K130" t="s" s="30">
        <v>8298</v>
      </c>
      <c r="L130" s="144">
        <v>1</v>
      </c>
      <c r="M130" s="110">
        <f>MEDIAN(N130,O130)/240</f>
        <v>0.31875</v>
      </c>
      <c r="N130" s="79">
        <f>6*12+3</f>
        <v>75</v>
      </c>
      <c r="O130" s="79">
        <f t="shared" si="727"/>
        <v>78</v>
      </c>
      <c r="P130" s="110">
        <f>(100/Q130)*M130</f>
        <v>0.227678571428571</v>
      </c>
      <c r="Q130" s="79">
        <v>140</v>
      </c>
      <c r="R130" t="s" s="30">
        <v>8180</v>
      </c>
      <c r="S130" s="39"/>
    </row>
    <row r="131" ht="28" customHeight="1">
      <c r="A131" t="s" s="20">
        <f>"L "&amp;B131</f>
        <v>8299</v>
      </c>
      <c r="B131" s="108">
        <v>128</v>
      </c>
      <c r="C131" s="108">
        <v>1766</v>
      </c>
      <c r="D131" s="145">
        <v>1</v>
      </c>
      <c r="E131" s="146"/>
      <c r="F131" s="131"/>
      <c r="G131" s="109">
        <f>M131*4</f>
        <v>1.275</v>
      </c>
      <c r="H131" s="109">
        <f>P131</f>
        <v>0.227678571428571</v>
      </c>
      <c r="I131" s="81"/>
      <c r="J131" t="s" s="34">
        <v>1411</v>
      </c>
      <c r="K131" s="16"/>
      <c r="L131" s="131">
        <v>1</v>
      </c>
      <c r="M131" s="109">
        <f>MEDIAN(N131,O131)/240</f>
        <v>0.31875</v>
      </c>
      <c r="N131" s="81">
        <f>6*12+3</f>
        <v>75</v>
      </c>
      <c r="O131" s="81">
        <f t="shared" si="727"/>
        <v>78</v>
      </c>
      <c r="P131" s="109">
        <f>(100/Q131)*M131</f>
        <v>0.227678571428571</v>
      </c>
      <c r="Q131" s="81">
        <v>140</v>
      </c>
      <c r="R131" t="s" s="34">
        <v>8180</v>
      </c>
      <c r="S131" s="55"/>
    </row>
    <row r="132" ht="28" customHeight="1">
      <c r="A132" t="s" s="20">
        <f>"L "&amp;B132</f>
        <v>8300</v>
      </c>
      <c r="B132" s="106">
        <v>129</v>
      </c>
      <c r="C132" s="106">
        <v>1767</v>
      </c>
      <c r="D132" s="142">
        <v>1</v>
      </c>
      <c r="E132" s="143"/>
      <c r="F132" s="144"/>
      <c r="G132" s="110">
        <f>M132*4</f>
        <v>1.275</v>
      </c>
      <c r="H132" s="110">
        <f>P132</f>
        <v>0.227678571428571</v>
      </c>
      <c r="I132" s="79"/>
      <c r="J132" t="s" s="30">
        <v>1411</v>
      </c>
      <c r="K132" s="32"/>
      <c r="L132" s="144">
        <v>1</v>
      </c>
      <c r="M132" s="110">
        <f>MEDIAN(N132,O132)/240</f>
        <v>0.31875</v>
      </c>
      <c r="N132" s="79">
        <f>6*12+3</f>
        <v>75</v>
      </c>
      <c r="O132" s="79">
        <f t="shared" si="727"/>
        <v>78</v>
      </c>
      <c r="P132" s="110">
        <f>(100/Q132)*M132</f>
        <v>0.227678571428571</v>
      </c>
      <c r="Q132" s="79">
        <v>140</v>
      </c>
      <c r="R132" t="s" s="30">
        <v>8180</v>
      </c>
      <c r="S132" s="39"/>
    </row>
    <row r="133" ht="28" customHeight="1">
      <c r="A133" t="s" s="20">
        <f>"L "&amp;B133</f>
        <v>8301</v>
      </c>
      <c r="B133" s="108">
        <v>130</v>
      </c>
      <c r="C133" s="108">
        <v>1768</v>
      </c>
      <c r="D133" s="145">
        <v>1</v>
      </c>
      <c r="E133" s="146"/>
      <c r="F133" s="131"/>
      <c r="G133" s="109">
        <f>M133*4</f>
        <v>1.275</v>
      </c>
      <c r="H133" s="109">
        <f>P133</f>
        <v>0.227678571428571</v>
      </c>
      <c r="I133" s="81"/>
      <c r="J133" t="s" s="34">
        <v>1411</v>
      </c>
      <c r="K133" s="16"/>
      <c r="L133" s="131">
        <v>1</v>
      </c>
      <c r="M133" s="109">
        <f>MEDIAN(N133,O133)/240</f>
        <v>0.31875</v>
      </c>
      <c r="N133" s="81">
        <f>6*12+3</f>
        <v>75</v>
      </c>
      <c r="O133" s="81">
        <f t="shared" si="727"/>
        <v>78</v>
      </c>
      <c r="P133" s="109">
        <f>(100/Q133)*M133</f>
        <v>0.227678571428571</v>
      </c>
      <c r="Q133" s="81">
        <v>140</v>
      </c>
      <c r="R133" t="s" s="34">
        <v>8180</v>
      </c>
      <c r="S133" s="55"/>
    </row>
    <row r="134" ht="28" customHeight="1">
      <c r="A134" t="s" s="20">
        <f>"L "&amp;B134</f>
        <v>8302</v>
      </c>
      <c r="B134" s="106">
        <v>131</v>
      </c>
      <c r="C134" s="106">
        <v>1769</v>
      </c>
      <c r="D134" s="142">
        <v>1</v>
      </c>
      <c r="E134" s="143"/>
      <c r="F134" s="144"/>
      <c r="G134" s="110">
        <f>M134*4</f>
        <v>1.275</v>
      </c>
      <c r="H134" s="110">
        <f>P134</f>
        <v>0.227678571428571</v>
      </c>
      <c r="I134" s="79"/>
      <c r="J134" t="s" s="30">
        <v>1411</v>
      </c>
      <c r="K134" s="32"/>
      <c r="L134" s="144">
        <v>1</v>
      </c>
      <c r="M134" s="110">
        <f>MEDIAN(N134,O134)/240</f>
        <v>0.31875</v>
      </c>
      <c r="N134" s="79">
        <f>6*12+3</f>
        <v>75</v>
      </c>
      <c r="O134" s="79">
        <f t="shared" si="727"/>
        <v>78</v>
      </c>
      <c r="P134" s="110">
        <f>(100/Q134)*M134</f>
        <v>0.227678571428571</v>
      </c>
      <c r="Q134" s="79">
        <v>140</v>
      </c>
      <c r="R134" t="s" s="30">
        <v>8180</v>
      </c>
      <c r="S134" s="39"/>
    </row>
    <row r="135" ht="28" customHeight="1">
      <c r="A135" t="s" s="20">
        <f>"L "&amp;B135</f>
        <v>8303</v>
      </c>
      <c r="B135" s="108">
        <v>132</v>
      </c>
      <c r="C135" s="108">
        <v>1770</v>
      </c>
      <c r="D135" s="145">
        <v>1</v>
      </c>
      <c r="E135" s="146"/>
      <c r="F135" s="131"/>
      <c r="G135" s="109">
        <f>M135*4</f>
        <v>1.275</v>
      </c>
      <c r="H135" s="109">
        <f>P135</f>
        <v>0.227678571428571</v>
      </c>
      <c r="I135" s="81"/>
      <c r="J135" t="s" s="34">
        <v>1411</v>
      </c>
      <c r="K135" s="16"/>
      <c r="L135" s="131">
        <v>1</v>
      </c>
      <c r="M135" s="109">
        <f>MEDIAN(N135,O135)/240</f>
        <v>0.31875</v>
      </c>
      <c r="N135" s="81">
        <f>6*12+3</f>
        <v>75</v>
      </c>
      <c r="O135" s="81">
        <f t="shared" si="727"/>
        <v>78</v>
      </c>
      <c r="P135" s="109">
        <f>(100/Q135)*M135</f>
        <v>0.227678571428571</v>
      </c>
      <c r="Q135" s="81">
        <v>140</v>
      </c>
      <c r="R135" t="s" s="34">
        <v>8180</v>
      </c>
      <c r="S135" s="55"/>
    </row>
    <row r="136" ht="28" customHeight="1">
      <c r="A136" t="s" s="20">
        <f>"L "&amp;B136</f>
        <v>8304</v>
      </c>
      <c r="B136" s="106">
        <v>133</v>
      </c>
      <c r="C136" s="106">
        <v>1771</v>
      </c>
      <c r="D136" s="142">
        <v>1</v>
      </c>
      <c r="E136" s="143"/>
      <c r="F136" s="144"/>
      <c r="G136" s="110">
        <f>M136*4</f>
        <v>1.275</v>
      </c>
      <c r="H136" s="110">
        <f>P136</f>
        <v>0.227678571428571</v>
      </c>
      <c r="I136" s="79"/>
      <c r="J136" t="s" s="30">
        <v>1411</v>
      </c>
      <c r="K136" s="32"/>
      <c r="L136" s="144">
        <v>1</v>
      </c>
      <c r="M136" s="110">
        <f>MEDIAN(N136,O136)/240</f>
        <v>0.31875</v>
      </c>
      <c r="N136" s="79">
        <f>6*12+3</f>
        <v>75</v>
      </c>
      <c r="O136" s="79">
        <f t="shared" si="727"/>
        <v>78</v>
      </c>
      <c r="P136" s="110">
        <f>(100/Q136)*M136</f>
        <v>0.227678571428571</v>
      </c>
      <c r="Q136" s="79">
        <v>140</v>
      </c>
      <c r="R136" t="s" s="30">
        <v>8180</v>
      </c>
      <c r="S136" s="39"/>
    </row>
    <row r="137" ht="28" customHeight="1">
      <c r="A137" t="s" s="20">
        <f>"L "&amp;B137</f>
        <v>8305</v>
      </c>
      <c r="B137" s="108">
        <v>134</v>
      </c>
      <c r="C137" s="108">
        <v>1772</v>
      </c>
      <c r="D137" s="145">
        <v>1</v>
      </c>
      <c r="E137" s="146"/>
      <c r="F137" s="131"/>
      <c r="G137" s="109">
        <f>M137*4</f>
        <v>1.275</v>
      </c>
      <c r="H137" s="109">
        <f>P137</f>
        <v>0.227678571428571</v>
      </c>
      <c r="I137" s="81"/>
      <c r="J137" t="s" s="34">
        <v>1411</v>
      </c>
      <c r="K137" s="16"/>
      <c r="L137" s="131">
        <v>1</v>
      </c>
      <c r="M137" s="109">
        <f>MEDIAN(N137,O137)/240</f>
        <v>0.31875</v>
      </c>
      <c r="N137" s="81">
        <f>6*12+3</f>
        <v>75</v>
      </c>
      <c r="O137" s="81">
        <f t="shared" si="727"/>
        <v>78</v>
      </c>
      <c r="P137" s="109">
        <f>(100/Q137)*M137</f>
        <v>0.227678571428571</v>
      </c>
      <c r="Q137" s="81">
        <v>140</v>
      </c>
      <c r="R137" t="s" s="34">
        <v>8180</v>
      </c>
      <c r="S137" s="55"/>
    </row>
    <row r="138" ht="38" customHeight="1">
      <c r="A138" t="s" s="20">
        <f>"L "&amp;B138</f>
        <v>8306</v>
      </c>
      <c r="B138" s="106">
        <v>135</v>
      </c>
      <c r="C138" s="106">
        <v>1773</v>
      </c>
      <c r="D138" s="142">
        <v>1</v>
      </c>
      <c r="E138" s="143"/>
      <c r="F138" s="144"/>
      <c r="G138" s="110">
        <f>M138*4</f>
        <v>1.275</v>
      </c>
      <c r="H138" s="110">
        <f>P138</f>
        <v>0.227678571428571</v>
      </c>
      <c r="I138" s="79"/>
      <c r="J138" t="s" s="30">
        <v>1411</v>
      </c>
      <c r="K138" s="32"/>
      <c r="L138" s="144">
        <v>1</v>
      </c>
      <c r="M138" s="110">
        <f>MEDIAN(N138,O138)/240</f>
        <v>0.31875</v>
      </c>
      <c r="N138" s="79">
        <f>6*12+3</f>
        <v>75</v>
      </c>
      <c r="O138" s="79">
        <f t="shared" si="727"/>
        <v>78</v>
      </c>
      <c r="P138" s="110">
        <f>(100/Q138)*M138</f>
        <v>0.227678571428571</v>
      </c>
      <c r="Q138" s="79">
        <v>140</v>
      </c>
      <c r="R138" t="s" s="30">
        <v>8180</v>
      </c>
      <c r="S138" t="s" s="33">
        <v>8307</v>
      </c>
    </row>
    <row r="139" ht="28" customHeight="1">
      <c r="A139" t="s" s="20">
        <f>"L "&amp;B139</f>
        <v>8308</v>
      </c>
      <c r="B139" s="108">
        <v>136</v>
      </c>
      <c r="C139" s="108">
        <v>1774</v>
      </c>
      <c r="D139" s="145">
        <v>1</v>
      </c>
      <c r="E139" s="146"/>
      <c r="F139" s="131"/>
      <c r="G139" s="109">
        <f>M139*4</f>
        <v>1.275</v>
      </c>
      <c r="H139" s="109">
        <f>P139</f>
        <v>0.227678571428571</v>
      </c>
      <c r="I139" s="81"/>
      <c r="J139" t="s" s="34">
        <v>1411</v>
      </c>
      <c r="K139" s="16"/>
      <c r="L139" s="131">
        <v>1</v>
      </c>
      <c r="M139" s="109">
        <f>MEDIAN(N139,O139)/240</f>
        <v>0.31875</v>
      </c>
      <c r="N139" s="81">
        <f>6*12+3</f>
        <v>75</v>
      </c>
      <c r="O139" s="81">
        <f t="shared" si="727"/>
        <v>78</v>
      </c>
      <c r="P139" s="109">
        <f>(100/Q139)*M139</f>
        <v>0.227678571428571</v>
      </c>
      <c r="Q139" s="81">
        <v>140</v>
      </c>
      <c r="R139" t="s" s="34">
        <v>8180</v>
      </c>
      <c r="S139" s="55"/>
    </row>
    <row r="140" ht="28" customHeight="1">
      <c r="A140" t="s" s="20">
        <f>"L "&amp;B140</f>
        <v>8309</v>
      </c>
      <c r="B140" s="106">
        <v>137</v>
      </c>
      <c r="C140" s="106">
        <v>1775</v>
      </c>
      <c r="D140" s="142">
        <v>1</v>
      </c>
      <c r="E140" s="143"/>
      <c r="F140" s="144"/>
      <c r="G140" s="110">
        <f>M140*4</f>
        <v>1.275</v>
      </c>
      <c r="H140" s="110">
        <f>P140</f>
        <v>0.227678571428571</v>
      </c>
      <c r="I140" s="79"/>
      <c r="J140" t="s" s="30">
        <v>1411</v>
      </c>
      <c r="K140" s="32"/>
      <c r="L140" s="144">
        <v>1</v>
      </c>
      <c r="M140" s="110">
        <f>MEDIAN(N140,O140)/240</f>
        <v>0.31875</v>
      </c>
      <c r="N140" s="79">
        <f>6*12+3</f>
        <v>75</v>
      </c>
      <c r="O140" s="79">
        <f t="shared" si="727"/>
        <v>78</v>
      </c>
      <c r="P140" s="110">
        <f>(100/Q140)*M140</f>
        <v>0.227678571428571</v>
      </c>
      <c r="Q140" s="79">
        <v>140</v>
      </c>
      <c r="R140" t="s" s="30">
        <v>8180</v>
      </c>
      <c r="S140" s="39"/>
    </row>
    <row r="141" ht="28" customHeight="1">
      <c r="A141" t="s" s="20">
        <f>"L "&amp;B141</f>
        <v>8310</v>
      </c>
      <c r="B141" s="108">
        <v>138</v>
      </c>
      <c r="C141" s="108">
        <v>1776</v>
      </c>
      <c r="D141" s="145">
        <v>1</v>
      </c>
      <c r="E141" s="146"/>
      <c r="F141" s="131"/>
      <c r="G141" s="109">
        <f>M141*4</f>
        <v>1.275</v>
      </c>
      <c r="H141" s="109">
        <f>P141</f>
        <v>0.227678571428571</v>
      </c>
      <c r="I141" s="81"/>
      <c r="J141" t="s" s="34">
        <v>1411</v>
      </c>
      <c r="K141" s="16"/>
      <c r="L141" s="131">
        <v>1</v>
      </c>
      <c r="M141" s="109">
        <f>MEDIAN(N141,O141)/240</f>
        <v>0.31875</v>
      </c>
      <c r="N141" s="81">
        <f>6*12+3</f>
        <v>75</v>
      </c>
      <c r="O141" s="81">
        <f t="shared" si="727"/>
        <v>78</v>
      </c>
      <c r="P141" s="109">
        <f>(100/Q141)*M141</f>
        <v>0.227678571428571</v>
      </c>
      <c r="Q141" s="81">
        <v>140</v>
      </c>
      <c r="R141" t="s" s="34">
        <v>8180</v>
      </c>
      <c r="S141" s="55"/>
    </row>
    <row r="142" ht="28" customHeight="1">
      <c r="A142" t="s" s="20">
        <f>"L "&amp;B142</f>
        <v>8311</v>
      </c>
      <c r="B142" s="106">
        <v>139</v>
      </c>
      <c r="C142" s="106">
        <v>1777</v>
      </c>
      <c r="D142" s="142">
        <v>1</v>
      </c>
      <c r="E142" s="143"/>
      <c r="F142" s="144"/>
      <c r="G142" s="110">
        <f>M142*4</f>
        <v>1.275</v>
      </c>
      <c r="H142" s="110">
        <f>P142</f>
        <v>0.227678571428571</v>
      </c>
      <c r="I142" s="79"/>
      <c r="J142" t="s" s="30">
        <v>1411</v>
      </c>
      <c r="K142" s="32"/>
      <c r="L142" s="144">
        <v>1</v>
      </c>
      <c r="M142" s="110">
        <f>MEDIAN(N142,O142)/240</f>
        <v>0.31875</v>
      </c>
      <c r="N142" s="79">
        <f>6*12+3</f>
        <v>75</v>
      </c>
      <c r="O142" s="79">
        <f t="shared" si="727"/>
        <v>78</v>
      </c>
      <c r="P142" s="110">
        <f>(100/Q142)*M142</f>
        <v>0.227678571428571</v>
      </c>
      <c r="Q142" s="79">
        <v>140</v>
      </c>
      <c r="R142" t="s" s="30">
        <v>8180</v>
      </c>
      <c r="S142" s="39"/>
    </row>
    <row r="143" ht="28" customHeight="1">
      <c r="A143" t="s" s="20">
        <f>"L "&amp;B143</f>
        <v>8312</v>
      </c>
      <c r="B143" s="108">
        <v>140</v>
      </c>
      <c r="C143" s="108">
        <v>1778</v>
      </c>
      <c r="D143" s="145">
        <v>1</v>
      </c>
      <c r="E143" s="146"/>
      <c r="F143" s="131"/>
      <c r="G143" s="109">
        <f>M143*4</f>
        <v>1.275</v>
      </c>
      <c r="H143" s="109">
        <f>P143</f>
        <v>0.227678571428571</v>
      </c>
      <c r="I143" s="81"/>
      <c r="J143" t="s" s="34">
        <v>1411</v>
      </c>
      <c r="K143" s="16"/>
      <c r="L143" s="131">
        <v>1</v>
      </c>
      <c r="M143" s="109">
        <f>MEDIAN(N143,O143)/240</f>
        <v>0.31875</v>
      </c>
      <c r="N143" s="81">
        <f>6*12+3</f>
        <v>75</v>
      </c>
      <c r="O143" s="81">
        <f t="shared" si="727"/>
        <v>78</v>
      </c>
      <c r="P143" s="109">
        <f>(100/Q143)*M143</f>
        <v>0.227678571428571</v>
      </c>
      <c r="Q143" s="81">
        <v>140</v>
      </c>
      <c r="R143" t="s" s="34">
        <v>8180</v>
      </c>
      <c r="S143" s="55"/>
    </row>
    <row r="144" ht="28" customHeight="1">
      <c r="A144" t="s" s="20">
        <f>"L "&amp;B144</f>
        <v>8313</v>
      </c>
      <c r="B144" s="106">
        <v>141</v>
      </c>
      <c r="C144" s="106">
        <v>1779</v>
      </c>
      <c r="D144" s="142">
        <v>1</v>
      </c>
      <c r="E144" s="143"/>
      <c r="F144" s="144"/>
      <c r="G144" s="110">
        <f>M144*4</f>
        <v>1.275</v>
      </c>
      <c r="H144" s="110">
        <f>P144</f>
        <v>0.227678571428571</v>
      </c>
      <c r="I144" s="79"/>
      <c r="J144" t="s" s="30">
        <v>1411</v>
      </c>
      <c r="K144" s="32"/>
      <c r="L144" s="144">
        <v>1</v>
      </c>
      <c r="M144" s="110">
        <f>MEDIAN(N144,O144)/240</f>
        <v>0.31875</v>
      </c>
      <c r="N144" s="79">
        <f>6*12+3</f>
        <v>75</v>
      </c>
      <c r="O144" s="79">
        <f t="shared" si="727"/>
        <v>78</v>
      </c>
      <c r="P144" s="110">
        <f>(100/Q144)*M144</f>
        <v>0.227678571428571</v>
      </c>
      <c r="Q144" s="79">
        <v>140</v>
      </c>
      <c r="R144" t="s" s="30">
        <v>8180</v>
      </c>
      <c r="S144" s="39"/>
    </row>
    <row r="145" ht="28" customHeight="1">
      <c r="A145" t="s" s="20">
        <f>"L "&amp;B145</f>
        <v>8314</v>
      </c>
      <c r="B145" s="108">
        <v>142</v>
      </c>
      <c r="C145" s="108">
        <v>1780</v>
      </c>
      <c r="D145" s="145">
        <v>1</v>
      </c>
      <c r="E145" s="146"/>
      <c r="F145" s="131"/>
      <c r="G145" s="109">
        <f>M145*4</f>
        <v>1.275</v>
      </c>
      <c r="H145" s="109">
        <f>P145</f>
        <v>0.227678571428571</v>
      </c>
      <c r="I145" s="81"/>
      <c r="J145" t="s" s="34">
        <v>1411</v>
      </c>
      <c r="K145" s="16"/>
      <c r="L145" s="131">
        <v>1</v>
      </c>
      <c r="M145" s="109">
        <f>MEDIAN(N145,O145)/240</f>
        <v>0.31875</v>
      </c>
      <c r="N145" s="81">
        <f>6*12+3</f>
        <v>75</v>
      </c>
      <c r="O145" s="81">
        <f t="shared" si="727"/>
        <v>78</v>
      </c>
      <c r="P145" s="109">
        <f>(100/Q145)*M145</f>
        <v>0.227678571428571</v>
      </c>
      <c r="Q145" s="81">
        <v>140</v>
      </c>
      <c r="R145" t="s" s="34">
        <v>8180</v>
      </c>
      <c r="S145" s="55"/>
    </row>
    <row r="146" ht="28" customHeight="1">
      <c r="A146" t="s" s="20">
        <f>"L "&amp;B146</f>
        <v>8315</v>
      </c>
      <c r="B146" s="106">
        <v>143</v>
      </c>
      <c r="C146" s="106">
        <v>1781</v>
      </c>
      <c r="D146" s="142">
        <v>1</v>
      </c>
      <c r="E146" s="143"/>
      <c r="F146" s="144"/>
      <c r="G146" s="110">
        <f>M146*4</f>
        <v>1.275</v>
      </c>
      <c r="H146" s="110">
        <f>P146</f>
        <v>0.227678571428571</v>
      </c>
      <c r="I146" s="79"/>
      <c r="J146" t="s" s="30">
        <v>1411</v>
      </c>
      <c r="K146" s="32"/>
      <c r="L146" s="144">
        <v>1</v>
      </c>
      <c r="M146" s="110">
        <f>MEDIAN(N146,O146)/240</f>
        <v>0.31875</v>
      </c>
      <c r="N146" s="79">
        <f>6*12+3</f>
        <v>75</v>
      </c>
      <c r="O146" s="79">
        <f t="shared" si="727"/>
        <v>78</v>
      </c>
      <c r="P146" s="110">
        <f>(100/Q146)*M146</f>
        <v>0.227678571428571</v>
      </c>
      <c r="Q146" s="79">
        <v>140</v>
      </c>
      <c r="R146" t="s" s="30">
        <v>8180</v>
      </c>
      <c r="S146" s="39"/>
    </row>
    <row r="147" ht="28" customHeight="1">
      <c r="A147" t="s" s="20">
        <f>"L "&amp;B147</f>
        <v>8316</v>
      </c>
      <c r="B147" s="108">
        <v>144</v>
      </c>
      <c r="C147" s="108">
        <v>1782</v>
      </c>
      <c r="D147" s="145">
        <v>1</v>
      </c>
      <c r="E147" s="146"/>
      <c r="F147" s="131"/>
      <c r="G147" s="109">
        <f>M147*4</f>
        <v>1.275</v>
      </c>
      <c r="H147" s="109">
        <f>P147</f>
        <v>0.227678571428571</v>
      </c>
      <c r="I147" s="81"/>
      <c r="J147" t="s" s="34">
        <v>1411</v>
      </c>
      <c r="K147" s="16"/>
      <c r="L147" s="131">
        <v>1</v>
      </c>
      <c r="M147" s="109">
        <f>MEDIAN(N147,O147)/240</f>
        <v>0.31875</v>
      </c>
      <c r="N147" s="81">
        <f>6*12+3</f>
        <v>75</v>
      </c>
      <c r="O147" s="81">
        <f t="shared" si="727"/>
        <v>78</v>
      </c>
      <c r="P147" s="109">
        <f>(100/Q147)*M147</f>
        <v>0.227678571428571</v>
      </c>
      <c r="Q147" s="81">
        <v>140</v>
      </c>
      <c r="R147" t="s" s="34">
        <v>8180</v>
      </c>
      <c r="S147" s="55"/>
    </row>
    <row r="148" ht="28" customHeight="1">
      <c r="A148" t="s" s="20">
        <f>"L "&amp;B148</f>
        <v>8317</v>
      </c>
      <c r="B148" s="106">
        <v>145</v>
      </c>
      <c r="C148" s="106">
        <v>1783</v>
      </c>
      <c r="D148" s="142">
        <v>1</v>
      </c>
      <c r="E148" s="143"/>
      <c r="F148" s="144"/>
      <c r="G148" s="110">
        <f>M148*4</f>
        <v>1.275</v>
      </c>
      <c r="H148" s="110">
        <f>P148</f>
        <v>0.227678571428571</v>
      </c>
      <c r="I148" s="79"/>
      <c r="J148" t="s" s="30">
        <v>1411</v>
      </c>
      <c r="K148" s="32"/>
      <c r="L148" s="144">
        <v>1</v>
      </c>
      <c r="M148" s="110">
        <f>MEDIAN(N148,O148)/240</f>
        <v>0.31875</v>
      </c>
      <c r="N148" s="79">
        <f>6*12+3</f>
        <v>75</v>
      </c>
      <c r="O148" s="79">
        <f t="shared" si="727"/>
        <v>78</v>
      </c>
      <c r="P148" s="110">
        <f>(100/Q148)*M148</f>
        <v>0.227678571428571</v>
      </c>
      <c r="Q148" s="79">
        <v>140</v>
      </c>
      <c r="R148" t="s" s="30">
        <v>8180</v>
      </c>
      <c r="S148" s="39"/>
    </row>
    <row r="149" ht="38" customHeight="1">
      <c r="A149" t="s" s="20">
        <f>"L "&amp;B149</f>
        <v>8318</v>
      </c>
      <c r="B149" s="108">
        <v>146</v>
      </c>
      <c r="C149" s="108">
        <v>1784</v>
      </c>
      <c r="D149" s="145">
        <v>1</v>
      </c>
      <c r="E149" s="146"/>
      <c r="F149" s="131"/>
      <c r="G149" s="109">
        <f>M149</f>
        <v>0.31875</v>
      </c>
      <c r="H149" s="109">
        <f>P149</f>
        <v>0.227678571428571</v>
      </c>
      <c r="I149" s="81"/>
      <c r="J149" t="s" s="34">
        <v>1411</v>
      </c>
      <c r="K149" t="s" s="34">
        <v>8319</v>
      </c>
      <c r="L149" s="131">
        <v>1</v>
      </c>
      <c r="M149" s="109">
        <f>MEDIAN(N149,O149)/240</f>
        <v>0.31875</v>
      </c>
      <c r="N149" s="81">
        <f>6*12+3</f>
        <v>75</v>
      </c>
      <c r="O149" s="81">
        <f t="shared" si="727"/>
        <v>78</v>
      </c>
      <c r="P149" s="109">
        <f>(100/Q149)*M149</f>
        <v>0.227678571428571</v>
      </c>
      <c r="Q149" s="81">
        <v>140</v>
      </c>
      <c r="R149" t="s" s="34">
        <v>8180</v>
      </c>
      <c r="S149" s="55"/>
    </row>
    <row r="150" ht="28" customHeight="1">
      <c r="A150" t="s" s="20">
        <f>"L "&amp;B150</f>
        <v>8320</v>
      </c>
      <c r="B150" s="106">
        <v>147</v>
      </c>
      <c r="C150" s="106">
        <v>1785</v>
      </c>
      <c r="D150" s="142">
        <v>1</v>
      </c>
      <c r="E150" s="143"/>
      <c r="F150" s="144"/>
      <c r="G150" s="110">
        <f>M150</f>
        <v>0.31875</v>
      </c>
      <c r="H150" s="110">
        <f>P150</f>
        <v>0.227678571428571</v>
      </c>
      <c r="I150" s="79"/>
      <c r="J150" t="s" s="30">
        <v>1411</v>
      </c>
      <c r="K150" s="32"/>
      <c r="L150" s="144">
        <v>1</v>
      </c>
      <c r="M150" s="110">
        <f>MEDIAN(N150,O150)/240</f>
        <v>0.31875</v>
      </c>
      <c r="N150" s="79">
        <f>6*12+3</f>
        <v>75</v>
      </c>
      <c r="O150" s="79">
        <f t="shared" si="727"/>
        <v>78</v>
      </c>
      <c r="P150" s="110">
        <f>(100/Q150)*M150</f>
        <v>0.227678571428571</v>
      </c>
      <c r="Q150" s="79">
        <v>140</v>
      </c>
      <c r="R150" t="s" s="30">
        <v>8180</v>
      </c>
      <c r="S150" s="39"/>
    </row>
    <row r="151" ht="28" customHeight="1">
      <c r="A151" t="s" s="20">
        <f>"L "&amp;B151</f>
        <v>8321</v>
      </c>
      <c r="B151" s="108">
        <v>148</v>
      </c>
      <c r="C151" s="108">
        <v>1786</v>
      </c>
      <c r="D151" s="145">
        <v>1</v>
      </c>
      <c r="E151" s="146"/>
      <c r="F151" s="131"/>
      <c r="G151" s="109">
        <f>M151</f>
        <v>0.31875</v>
      </c>
      <c r="H151" s="109">
        <f>P151</f>
        <v>0.227678571428571</v>
      </c>
      <c r="I151" s="81"/>
      <c r="J151" t="s" s="34">
        <v>768</v>
      </c>
      <c r="K151" s="16"/>
      <c r="L151" s="131">
        <v>1</v>
      </c>
      <c r="M151" s="109">
        <f>MEDIAN(N151,O151)/240</f>
        <v>0.31875</v>
      </c>
      <c r="N151" s="81">
        <f>6*12+3</f>
        <v>75</v>
      </c>
      <c r="O151" s="81">
        <f t="shared" si="727"/>
        <v>78</v>
      </c>
      <c r="P151" s="109">
        <f>(100/Q151)*M151</f>
        <v>0.227678571428571</v>
      </c>
      <c r="Q151" s="81">
        <v>140</v>
      </c>
      <c r="R151" t="s" s="34">
        <v>8180</v>
      </c>
      <c r="S151" s="55"/>
    </row>
    <row r="152" ht="28" customHeight="1">
      <c r="A152" t="s" s="20">
        <f>"L "&amp;B152</f>
        <v>8322</v>
      </c>
      <c r="B152" s="106">
        <v>149</v>
      </c>
      <c r="C152" s="106">
        <v>1787</v>
      </c>
      <c r="D152" s="142">
        <v>1</v>
      </c>
      <c r="E152" s="143"/>
      <c r="F152" s="144"/>
      <c r="G152" s="110">
        <f>M152</f>
        <v>0.31875</v>
      </c>
      <c r="H152" s="110">
        <f>P152</f>
        <v>0.227678571428571</v>
      </c>
      <c r="I152" s="79"/>
      <c r="J152" t="s" s="30">
        <v>768</v>
      </c>
      <c r="K152" s="32"/>
      <c r="L152" s="144">
        <v>1</v>
      </c>
      <c r="M152" s="110">
        <f>MEDIAN(N152,O152)/240</f>
        <v>0.31875</v>
      </c>
      <c r="N152" s="79">
        <f>6*12+3</f>
        <v>75</v>
      </c>
      <c r="O152" s="79">
        <f t="shared" si="727"/>
        <v>78</v>
      </c>
      <c r="P152" s="110">
        <f>(100/Q152)*M152</f>
        <v>0.227678571428571</v>
      </c>
      <c r="Q152" s="79">
        <v>140</v>
      </c>
      <c r="R152" t="s" s="30">
        <v>8180</v>
      </c>
      <c r="S152" s="39"/>
    </row>
    <row r="153" ht="18" customHeight="1">
      <c r="A153" t="s" s="20">
        <f>"L "&amp;B153</f>
        <v>8323</v>
      </c>
      <c r="B153" s="108">
        <v>150</v>
      </c>
      <c r="C153" s="108">
        <v>1788</v>
      </c>
      <c r="D153" s="145">
        <v>1</v>
      </c>
      <c r="E153" s="146"/>
      <c r="F153" s="131"/>
      <c r="G153" s="109">
        <f>M153</f>
        <v>0.333333333333333</v>
      </c>
      <c r="H153" s="109">
        <f>P153</f>
        <v>0.199996000079998</v>
      </c>
      <c r="I153" s="81"/>
      <c r="J153" t="s" s="34">
        <v>768</v>
      </c>
      <c r="K153" s="16"/>
      <c r="L153" s="131">
        <v>1</v>
      </c>
      <c r="M153" s="109">
        <f>MEDIAN(N153,O153)/240</f>
        <v>0.333333333333333</v>
      </c>
      <c r="N153" s="81"/>
      <c r="O153" s="81">
        <f t="shared" si="936" ref="O153:O202">6*12+8</f>
        <v>80</v>
      </c>
      <c r="P153" s="109">
        <f>(100/Q153)*M153</f>
        <v>0.199996000079998</v>
      </c>
      <c r="Q153" s="81">
        <v>166.67</v>
      </c>
      <c r="R153" t="s" s="34">
        <v>768</v>
      </c>
      <c r="S153" s="55"/>
    </row>
    <row r="154" ht="18" customHeight="1">
      <c r="A154" t="s" s="20">
        <f>"L "&amp;B154</f>
        <v>8324</v>
      </c>
      <c r="B154" s="106">
        <v>151</v>
      </c>
      <c r="C154" s="106">
        <v>1789</v>
      </c>
      <c r="D154" s="142">
        <v>1</v>
      </c>
      <c r="E154" s="143"/>
      <c r="F154" s="144"/>
      <c r="G154" s="110">
        <f>M154</f>
        <v>0.333333333333333</v>
      </c>
      <c r="H154" s="110">
        <f>P154</f>
        <v>0.199996000079998</v>
      </c>
      <c r="I154" s="79"/>
      <c r="J154" t="s" s="30">
        <v>768</v>
      </c>
      <c r="K154" s="32"/>
      <c r="L154" s="144">
        <v>1</v>
      </c>
      <c r="M154" s="110">
        <f>MEDIAN(N154,O154)/240</f>
        <v>0.333333333333333</v>
      </c>
      <c r="N154" s="79"/>
      <c r="O154" s="79">
        <f t="shared" si="936"/>
        <v>80</v>
      </c>
      <c r="P154" s="110">
        <f>(100/Q154)*M154</f>
        <v>0.199996000079998</v>
      </c>
      <c r="Q154" s="79">
        <v>166.67</v>
      </c>
      <c r="R154" t="s" s="30">
        <v>768</v>
      </c>
      <c r="S154" s="39"/>
    </row>
    <row r="155" ht="18" customHeight="1">
      <c r="A155" t="s" s="20">
        <f>"L "&amp;B155</f>
        <v>8325</v>
      </c>
      <c r="B155" s="108">
        <v>152</v>
      </c>
      <c r="C155" s="108">
        <v>1790</v>
      </c>
      <c r="D155" s="145">
        <v>1</v>
      </c>
      <c r="E155" s="146"/>
      <c r="F155" s="131"/>
      <c r="G155" s="109">
        <f>M155</f>
        <v>0.333333333333333</v>
      </c>
      <c r="H155" s="109">
        <f>P155</f>
        <v>0.199996000079998</v>
      </c>
      <c r="I155" s="81"/>
      <c r="J155" t="s" s="34">
        <v>768</v>
      </c>
      <c r="K155" s="16"/>
      <c r="L155" s="131">
        <v>1</v>
      </c>
      <c r="M155" s="109">
        <f>MEDIAN(N155,O155)/240</f>
        <v>0.333333333333333</v>
      </c>
      <c r="N155" s="81"/>
      <c r="O155" s="81">
        <f t="shared" si="936"/>
        <v>80</v>
      </c>
      <c r="P155" s="109">
        <f>(100/Q155)*M155</f>
        <v>0.199996000079998</v>
      </c>
      <c r="Q155" s="81">
        <v>166.67</v>
      </c>
      <c r="R155" t="s" s="34">
        <v>768</v>
      </c>
      <c r="S155" s="55"/>
    </row>
    <row r="156" ht="18" customHeight="1">
      <c r="A156" t="s" s="20">
        <f>"L "&amp;B156</f>
        <v>8326</v>
      </c>
      <c r="B156" s="106">
        <v>153</v>
      </c>
      <c r="C156" s="106">
        <v>1791</v>
      </c>
      <c r="D156" s="142">
        <v>1</v>
      </c>
      <c r="E156" s="143"/>
      <c r="F156" s="144"/>
      <c r="G156" s="110">
        <f>M156</f>
        <v>0.333333333333333</v>
      </c>
      <c r="H156" s="110">
        <f>P156</f>
        <v>0.199996000079998</v>
      </c>
      <c r="I156" s="79"/>
      <c r="J156" t="s" s="30">
        <v>768</v>
      </c>
      <c r="K156" s="32"/>
      <c r="L156" s="144">
        <v>1</v>
      </c>
      <c r="M156" s="110">
        <f>MEDIAN(N156,O156)/240</f>
        <v>0.333333333333333</v>
      </c>
      <c r="N156" s="79"/>
      <c r="O156" s="79">
        <f t="shared" si="936"/>
        <v>80</v>
      </c>
      <c r="P156" s="110">
        <f>(100/Q156)*M156</f>
        <v>0.199996000079998</v>
      </c>
      <c r="Q156" s="79">
        <v>166.67</v>
      </c>
      <c r="R156" t="s" s="30">
        <v>768</v>
      </c>
      <c r="S156" s="39"/>
    </row>
    <row r="157" ht="18" customHeight="1">
      <c r="A157" t="s" s="20">
        <f>"L "&amp;B157</f>
        <v>8327</v>
      </c>
      <c r="B157" s="108">
        <v>154</v>
      </c>
      <c r="C157" s="108">
        <v>1792</v>
      </c>
      <c r="D157" s="145">
        <v>1</v>
      </c>
      <c r="E157" s="146"/>
      <c r="F157" s="131"/>
      <c r="G157" s="109">
        <f>M157</f>
        <v>0.333333333333333</v>
      </c>
      <c r="H157" s="109">
        <f>P157</f>
        <v>0.199996000079998</v>
      </c>
      <c r="I157" s="81"/>
      <c r="J157" t="s" s="34">
        <v>768</v>
      </c>
      <c r="K157" s="16"/>
      <c r="L157" s="131">
        <v>1</v>
      </c>
      <c r="M157" s="109">
        <f>MEDIAN(N157,O157)/240</f>
        <v>0.333333333333333</v>
      </c>
      <c r="N157" s="81"/>
      <c r="O157" s="81">
        <f t="shared" si="936"/>
        <v>80</v>
      </c>
      <c r="P157" s="109">
        <f>(100/Q157)*M157</f>
        <v>0.199996000079998</v>
      </c>
      <c r="Q157" s="81">
        <v>166.67</v>
      </c>
      <c r="R157" t="s" s="34">
        <v>768</v>
      </c>
      <c r="S157" s="55"/>
    </row>
    <row r="158" ht="18" customHeight="1">
      <c r="A158" t="s" s="20">
        <f>"L "&amp;B158</f>
        <v>8328</v>
      </c>
      <c r="B158" s="106">
        <v>155</v>
      </c>
      <c r="C158" s="106">
        <v>1793</v>
      </c>
      <c r="D158" s="142">
        <v>1</v>
      </c>
      <c r="E158" s="143"/>
      <c r="F158" s="144"/>
      <c r="G158" s="110">
        <f>M158</f>
        <v>0.333333333333333</v>
      </c>
      <c r="H158" s="110">
        <f>P158</f>
        <v>0.199996000079998</v>
      </c>
      <c r="I158" s="79"/>
      <c r="J158" t="s" s="30">
        <v>768</v>
      </c>
      <c r="K158" s="32"/>
      <c r="L158" s="144">
        <v>1</v>
      </c>
      <c r="M158" s="110">
        <f>MEDIAN(N158,O158)/240</f>
        <v>0.333333333333333</v>
      </c>
      <c r="N158" s="79"/>
      <c r="O158" s="79">
        <f t="shared" si="936"/>
        <v>80</v>
      </c>
      <c r="P158" s="110">
        <f>(100/Q158)*M158</f>
        <v>0.199996000079998</v>
      </c>
      <c r="Q158" s="79">
        <v>166.67</v>
      </c>
      <c r="R158" t="s" s="30">
        <v>768</v>
      </c>
      <c r="S158" s="39"/>
    </row>
    <row r="159" ht="18" customHeight="1">
      <c r="A159" t="s" s="20">
        <f>"L "&amp;B159</f>
        <v>8329</v>
      </c>
      <c r="B159" s="108">
        <v>156</v>
      </c>
      <c r="C159" s="108">
        <v>1794</v>
      </c>
      <c r="D159" s="145">
        <v>1</v>
      </c>
      <c r="E159" s="146"/>
      <c r="F159" s="131"/>
      <c r="G159" s="109">
        <f>M159</f>
        <v>0.333333333333333</v>
      </c>
      <c r="H159" s="109">
        <f>P159</f>
        <v>0.199996000079998</v>
      </c>
      <c r="I159" s="81"/>
      <c r="J159" t="s" s="34">
        <v>768</v>
      </c>
      <c r="K159" s="16"/>
      <c r="L159" s="131">
        <v>1</v>
      </c>
      <c r="M159" s="109">
        <f>MEDIAN(N159,O159)/240</f>
        <v>0.333333333333333</v>
      </c>
      <c r="N159" s="81"/>
      <c r="O159" s="81">
        <f t="shared" si="936"/>
        <v>80</v>
      </c>
      <c r="P159" s="109">
        <f>(100/Q159)*M159</f>
        <v>0.199996000079998</v>
      </c>
      <c r="Q159" s="81">
        <v>166.67</v>
      </c>
      <c r="R159" t="s" s="34">
        <v>768</v>
      </c>
      <c r="S159" s="55"/>
    </row>
    <row r="160" ht="18" customHeight="1">
      <c r="A160" t="s" s="20">
        <f>"L "&amp;B160</f>
        <v>8330</v>
      </c>
      <c r="B160" s="106">
        <v>157</v>
      </c>
      <c r="C160" s="106">
        <v>1795</v>
      </c>
      <c r="D160" s="142">
        <v>1</v>
      </c>
      <c r="E160" s="143"/>
      <c r="F160" s="144"/>
      <c r="G160" s="110">
        <f>M160</f>
        <v>0.333333333333333</v>
      </c>
      <c r="H160" s="110">
        <f>P160</f>
        <v>0.199996000079998</v>
      </c>
      <c r="I160" s="79"/>
      <c r="J160" t="s" s="30">
        <v>768</v>
      </c>
      <c r="K160" s="32"/>
      <c r="L160" s="144">
        <v>1</v>
      </c>
      <c r="M160" s="110">
        <f>MEDIAN(N160,O160)/240</f>
        <v>0.333333333333333</v>
      </c>
      <c r="N160" s="79"/>
      <c r="O160" s="79">
        <f t="shared" si="936"/>
        <v>80</v>
      </c>
      <c r="P160" s="110">
        <f>(100/Q160)*M160</f>
        <v>0.199996000079998</v>
      </c>
      <c r="Q160" s="79">
        <v>166.67</v>
      </c>
      <c r="R160" t="s" s="30">
        <v>768</v>
      </c>
      <c r="S160" s="39"/>
    </row>
    <row r="161" ht="18" customHeight="1">
      <c r="A161" t="s" s="20">
        <f>"L "&amp;B161</f>
        <v>8331</v>
      </c>
      <c r="B161" s="108">
        <v>158</v>
      </c>
      <c r="C161" s="108">
        <v>1796</v>
      </c>
      <c r="D161" s="145">
        <v>1</v>
      </c>
      <c r="E161" s="146"/>
      <c r="F161" s="131"/>
      <c r="G161" s="109">
        <f>M161</f>
        <v>0.333333333333333</v>
      </c>
      <c r="H161" s="109">
        <f>P161</f>
        <v>0.199996000079998</v>
      </c>
      <c r="I161" s="81"/>
      <c r="J161" t="s" s="34">
        <v>768</v>
      </c>
      <c r="K161" s="16"/>
      <c r="L161" s="131">
        <v>1</v>
      </c>
      <c r="M161" s="109">
        <f>MEDIAN(N161,O161)/240</f>
        <v>0.333333333333333</v>
      </c>
      <c r="N161" s="81"/>
      <c r="O161" s="81">
        <f t="shared" si="936"/>
        <v>80</v>
      </c>
      <c r="P161" s="109">
        <f>(100/Q161)*M161</f>
        <v>0.199996000079998</v>
      </c>
      <c r="Q161" s="81">
        <v>166.67</v>
      </c>
      <c r="R161" t="s" s="34">
        <v>768</v>
      </c>
      <c r="S161" s="55"/>
    </row>
    <row r="162" ht="18" customHeight="1">
      <c r="A162" t="s" s="20">
        <f>"L "&amp;B162</f>
        <v>8332</v>
      </c>
      <c r="B162" s="106">
        <v>159</v>
      </c>
      <c r="C162" s="106">
        <v>1797</v>
      </c>
      <c r="D162" s="142">
        <v>1</v>
      </c>
      <c r="E162" s="143"/>
      <c r="F162" s="144"/>
      <c r="G162" s="110">
        <f>M162</f>
        <v>0.333333333333333</v>
      </c>
      <c r="H162" s="110">
        <f>P162</f>
        <v>0.199996000079998</v>
      </c>
      <c r="I162" s="79"/>
      <c r="J162" t="s" s="30">
        <v>768</v>
      </c>
      <c r="K162" s="32"/>
      <c r="L162" s="144">
        <v>1</v>
      </c>
      <c r="M162" s="110">
        <f>MEDIAN(N162,O162)/240</f>
        <v>0.333333333333333</v>
      </c>
      <c r="N162" s="79"/>
      <c r="O162" s="79">
        <f t="shared" si="936"/>
        <v>80</v>
      </c>
      <c r="P162" s="110">
        <f>(100/Q162)*M162</f>
        <v>0.199996000079998</v>
      </c>
      <c r="Q162" s="79">
        <v>166.67</v>
      </c>
      <c r="R162" t="s" s="30">
        <v>768</v>
      </c>
      <c r="S162" s="39"/>
    </row>
    <row r="163" ht="18" customHeight="1">
      <c r="A163" t="s" s="20">
        <f>"L "&amp;B163</f>
        <v>8333</v>
      </c>
      <c r="B163" s="108">
        <v>160</v>
      </c>
      <c r="C163" s="108">
        <v>1798</v>
      </c>
      <c r="D163" s="145">
        <v>1</v>
      </c>
      <c r="E163" s="146"/>
      <c r="F163" s="131"/>
      <c r="G163" s="109">
        <f>M163</f>
        <v>0.333333333333333</v>
      </c>
      <c r="H163" s="109">
        <f>P163</f>
        <v>0.199996000079998</v>
      </c>
      <c r="I163" s="81"/>
      <c r="J163" t="s" s="34">
        <v>768</v>
      </c>
      <c r="K163" s="16"/>
      <c r="L163" s="131">
        <v>1</v>
      </c>
      <c r="M163" s="109">
        <f>MEDIAN(N163,O163)/240</f>
        <v>0.333333333333333</v>
      </c>
      <c r="N163" s="81"/>
      <c r="O163" s="81">
        <f t="shared" si="936"/>
        <v>80</v>
      </c>
      <c r="P163" s="109">
        <f>(100/Q163)*M163</f>
        <v>0.199996000079998</v>
      </c>
      <c r="Q163" s="81">
        <v>166.67</v>
      </c>
      <c r="R163" t="s" s="34">
        <v>768</v>
      </c>
      <c r="S163" s="55"/>
    </row>
    <row r="164" ht="18" customHeight="1">
      <c r="A164" t="s" s="20">
        <f>"L "&amp;B164</f>
        <v>8334</v>
      </c>
      <c r="B164" s="106">
        <v>161</v>
      </c>
      <c r="C164" s="106">
        <v>1799</v>
      </c>
      <c r="D164" s="142">
        <v>1</v>
      </c>
      <c r="E164" s="143"/>
      <c r="F164" s="144"/>
      <c r="G164" s="110">
        <f>M164</f>
        <v>0.333333333333333</v>
      </c>
      <c r="H164" s="110">
        <f>P164</f>
        <v>0.199996000079998</v>
      </c>
      <c r="I164" s="79"/>
      <c r="J164" t="s" s="30">
        <v>768</v>
      </c>
      <c r="K164" s="32"/>
      <c r="L164" s="144">
        <v>1</v>
      </c>
      <c r="M164" s="110">
        <f>MEDIAN(N164,O164)/240</f>
        <v>0.333333333333333</v>
      </c>
      <c r="N164" s="79"/>
      <c r="O164" s="79">
        <f t="shared" si="936"/>
        <v>80</v>
      </c>
      <c r="P164" s="110">
        <f>(100/Q164)*M164</f>
        <v>0.199996000079998</v>
      </c>
      <c r="Q164" s="79">
        <v>166.67</v>
      </c>
      <c r="R164" t="s" s="30">
        <v>768</v>
      </c>
      <c r="S164" s="39"/>
    </row>
    <row r="165" ht="18" customHeight="1">
      <c r="A165" t="s" s="20">
        <f>"L "&amp;B165</f>
        <v>8335</v>
      </c>
      <c r="B165" s="108">
        <v>162</v>
      </c>
      <c r="C165" s="108">
        <v>1800</v>
      </c>
      <c r="D165" s="145">
        <v>1</v>
      </c>
      <c r="E165" s="146"/>
      <c r="F165" s="131"/>
      <c r="G165" s="109">
        <f>M165</f>
        <v>0.333333333333333</v>
      </c>
      <c r="H165" s="109">
        <f>P165</f>
        <v>0.199996000079998</v>
      </c>
      <c r="I165" s="81"/>
      <c r="J165" t="s" s="34">
        <v>768</v>
      </c>
      <c r="K165" s="16"/>
      <c r="L165" s="131">
        <v>1</v>
      </c>
      <c r="M165" s="109">
        <f>MEDIAN(N165,O165)/240</f>
        <v>0.333333333333333</v>
      </c>
      <c r="N165" s="81"/>
      <c r="O165" s="81">
        <f t="shared" si="936"/>
        <v>80</v>
      </c>
      <c r="P165" s="109">
        <f>(100/Q165)*M165</f>
        <v>0.199996000079998</v>
      </c>
      <c r="Q165" s="81">
        <v>166.67</v>
      </c>
      <c r="R165" t="s" s="34">
        <v>768</v>
      </c>
      <c r="S165" s="55"/>
    </row>
    <row r="166" ht="18" customHeight="1">
      <c r="A166" t="s" s="20">
        <f>"L "&amp;B166</f>
        <v>8336</v>
      </c>
      <c r="B166" s="106">
        <v>163</v>
      </c>
      <c r="C166" s="106">
        <v>1801</v>
      </c>
      <c r="D166" s="142">
        <v>1</v>
      </c>
      <c r="E166" s="143"/>
      <c r="F166" s="144"/>
      <c r="G166" s="110">
        <f>M166</f>
        <v>0.333333333333333</v>
      </c>
      <c r="H166" s="110">
        <f>P166</f>
        <v>0.199996000079998</v>
      </c>
      <c r="I166" s="79"/>
      <c r="J166" t="s" s="30">
        <v>768</v>
      </c>
      <c r="K166" s="32"/>
      <c r="L166" s="144">
        <v>1</v>
      </c>
      <c r="M166" s="110">
        <f>MEDIAN(N166,O166)/240</f>
        <v>0.333333333333333</v>
      </c>
      <c r="N166" s="79"/>
      <c r="O166" s="79">
        <f t="shared" si="936"/>
        <v>80</v>
      </c>
      <c r="P166" s="110">
        <f>(100/Q166)*M166</f>
        <v>0.199996000079998</v>
      </c>
      <c r="Q166" s="79">
        <v>166.67</v>
      </c>
      <c r="R166" t="s" s="30">
        <v>768</v>
      </c>
      <c r="S166" s="39"/>
    </row>
    <row r="167" ht="18" customHeight="1">
      <c r="A167" t="s" s="20">
        <f>"L "&amp;B167</f>
        <v>8337</v>
      </c>
      <c r="B167" s="108">
        <v>164</v>
      </c>
      <c r="C167" s="108">
        <v>1802</v>
      </c>
      <c r="D167" s="145">
        <v>1</v>
      </c>
      <c r="E167" s="146"/>
      <c r="F167" s="131"/>
      <c r="G167" s="109">
        <f>M167</f>
        <v>0.333333333333333</v>
      </c>
      <c r="H167" s="109">
        <f>P167</f>
        <v>0.199996000079998</v>
      </c>
      <c r="I167" s="81"/>
      <c r="J167" t="s" s="34">
        <v>768</v>
      </c>
      <c r="K167" s="16"/>
      <c r="L167" s="131">
        <v>1</v>
      </c>
      <c r="M167" s="109">
        <f>MEDIAN(N167,O167)/240</f>
        <v>0.333333333333333</v>
      </c>
      <c r="N167" s="81"/>
      <c r="O167" s="81">
        <f t="shared" si="936"/>
        <v>80</v>
      </c>
      <c r="P167" s="109">
        <f>(100/Q167)*M167</f>
        <v>0.199996000079998</v>
      </c>
      <c r="Q167" s="81">
        <v>166.67</v>
      </c>
      <c r="R167" t="s" s="34">
        <v>768</v>
      </c>
      <c r="S167" s="55"/>
    </row>
    <row r="168" ht="18" customHeight="1">
      <c r="A168" t="s" s="20">
        <f>"L "&amp;B168</f>
        <v>8338</v>
      </c>
      <c r="B168" s="106">
        <v>165</v>
      </c>
      <c r="C168" s="106">
        <v>1803</v>
      </c>
      <c r="D168" s="142">
        <v>1</v>
      </c>
      <c r="E168" s="143"/>
      <c r="F168" s="144"/>
      <c r="G168" s="110">
        <f>M168</f>
        <v>0.333333333333333</v>
      </c>
      <c r="H168" s="110">
        <f>P168</f>
        <v>0.199996000079998</v>
      </c>
      <c r="I168" s="79"/>
      <c r="J168" t="s" s="30">
        <v>768</v>
      </c>
      <c r="K168" s="32"/>
      <c r="L168" s="144">
        <v>1</v>
      </c>
      <c r="M168" s="110">
        <f>MEDIAN(N168,O168)/240</f>
        <v>0.333333333333333</v>
      </c>
      <c r="N168" s="79"/>
      <c r="O168" s="79">
        <f t="shared" si="936"/>
        <v>80</v>
      </c>
      <c r="P168" s="110">
        <f>(100/Q168)*M168</f>
        <v>0.199996000079998</v>
      </c>
      <c r="Q168" s="79">
        <v>166.67</v>
      </c>
      <c r="R168" t="s" s="30">
        <v>768</v>
      </c>
      <c r="S168" s="39"/>
    </row>
    <row r="169" ht="18" customHeight="1">
      <c r="A169" t="s" s="20">
        <f>"L "&amp;B169</f>
        <v>8339</v>
      </c>
      <c r="B169" s="108">
        <v>166</v>
      </c>
      <c r="C169" s="108">
        <v>1804</v>
      </c>
      <c r="D169" s="145">
        <v>1</v>
      </c>
      <c r="E169" s="146"/>
      <c r="F169" s="131"/>
      <c r="G169" s="109">
        <f>M169</f>
        <v>0.333333333333333</v>
      </c>
      <c r="H169" s="109">
        <f>P169</f>
        <v>0.199996000079998</v>
      </c>
      <c r="I169" s="81"/>
      <c r="J169" t="s" s="34">
        <v>768</v>
      </c>
      <c r="K169" s="16"/>
      <c r="L169" s="131">
        <v>1</v>
      </c>
      <c r="M169" s="109">
        <f>MEDIAN(N169,O169)/240</f>
        <v>0.333333333333333</v>
      </c>
      <c r="N169" s="81"/>
      <c r="O169" s="81">
        <f t="shared" si="936"/>
        <v>80</v>
      </c>
      <c r="P169" s="109">
        <f>(100/Q169)*M169</f>
        <v>0.199996000079998</v>
      </c>
      <c r="Q169" s="81">
        <v>166.67</v>
      </c>
      <c r="R169" t="s" s="34">
        <v>768</v>
      </c>
      <c r="S169" s="55"/>
    </row>
    <row r="170" ht="18" customHeight="1">
      <c r="A170" t="s" s="20">
        <f>"L "&amp;B170</f>
        <v>8340</v>
      </c>
      <c r="B170" s="106">
        <v>167</v>
      </c>
      <c r="C170" s="106">
        <v>1805</v>
      </c>
      <c r="D170" s="142">
        <v>1</v>
      </c>
      <c r="E170" s="143"/>
      <c r="F170" s="144"/>
      <c r="G170" s="110">
        <f>M170</f>
        <v>0.333333333333333</v>
      </c>
      <c r="H170" s="110">
        <f>P170</f>
        <v>0.199996000079998</v>
      </c>
      <c r="I170" s="79"/>
      <c r="J170" t="s" s="30">
        <v>768</v>
      </c>
      <c r="K170" s="32"/>
      <c r="L170" s="144">
        <v>1</v>
      </c>
      <c r="M170" s="110">
        <f>MEDIAN(N170,O170)/240</f>
        <v>0.333333333333333</v>
      </c>
      <c r="N170" s="79"/>
      <c r="O170" s="79">
        <f t="shared" si="936"/>
        <v>80</v>
      </c>
      <c r="P170" s="110">
        <f>(100/Q170)*M170</f>
        <v>0.199996000079998</v>
      </c>
      <c r="Q170" s="79">
        <v>166.67</v>
      </c>
      <c r="R170" t="s" s="30">
        <v>768</v>
      </c>
      <c r="S170" s="39"/>
    </row>
    <row r="171" ht="18" customHeight="1">
      <c r="A171" t="s" s="20">
        <f>"L "&amp;B171</f>
        <v>8341</v>
      </c>
      <c r="B171" s="108">
        <v>168</v>
      </c>
      <c r="C171" s="108">
        <v>1806</v>
      </c>
      <c r="D171" s="145">
        <v>1</v>
      </c>
      <c r="E171" s="146"/>
      <c r="F171" s="131"/>
      <c r="G171" s="109">
        <f>M171</f>
        <v>0.333333333333333</v>
      </c>
      <c r="H171" s="109">
        <f>P171</f>
        <v>0.199996000079998</v>
      </c>
      <c r="I171" s="81"/>
      <c r="J171" t="s" s="34">
        <v>768</v>
      </c>
      <c r="K171" s="16"/>
      <c r="L171" s="131">
        <v>1</v>
      </c>
      <c r="M171" s="109">
        <f>MEDIAN(N171,O171)/240</f>
        <v>0.333333333333333</v>
      </c>
      <c r="N171" s="81"/>
      <c r="O171" s="81">
        <f t="shared" si="936"/>
        <v>80</v>
      </c>
      <c r="P171" s="109">
        <f>(100/Q171)*M171</f>
        <v>0.199996000079998</v>
      </c>
      <c r="Q171" s="81">
        <v>166.67</v>
      </c>
      <c r="R171" t="s" s="34">
        <v>768</v>
      </c>
      <c r="S171" s="55"/>
    </row>
    <row r="172" ht="18" customHeight="1">
      <c r="A172" t="s" s="20">
        <f>"L "&amp;B172</f>
        <v>8342</v>
      </c>
      <c r="B172" s="106">
        <v>169</v>
      </c>
      <c r="C172" s="106">
        <v>1807</v>
      </c>
      <c r="D172" s="142">
        <v>1</v>
      </c>
      <c r="E172" s="143"/>
      <c r="F172" s="144"/>
      <c r="G172" s="110">
        <f>M172</f>
        <v>0.333333333333333</v>
      </c>
      <c r="H172" s="110">
        <f>P172</f>
        <v>0.199996000079998</v>
      </c>
      <c r="I172" s="79"/>
      <c r="J172" t="s" s="30">
        <v>768</v>
      </c>
      <c r="K172" s="32"/>
      <c r="L172" s="144">
        <v>1</v>
      </c>
      <c r="M172" s="110">
        <f>MEDIAN(N172,O172)/240</f>
        <v>0.333333333333333</v>
      </c>
      <c r="N172" s="79"/>
      <c r="O172" s="79">
        <f t="shared" si="936"/>
        <v>80</v>
      </c>
      <c r="P172" s="110">
        <f>(100/Q172)*M172</f>
        <v>0.199996000079998</v>
      </c>
      <c r="Q172" s="79">
        <v>166.67</v>
      </c>
      <c r="R172" t="s" s="30">
        <v>768</v>
      </c>
      <c r="S172" s="39"/>
    </row>
    <row r="173" ht="18" customHeight="1">
      <c r="A173" t="s" s="20">
        <f>"L "&amp;B173</f>
        <v>8343</v>
      </c>
      <c r="B173" s="108">
        <v>170</v>
      </c>
      <c r="C173" s="108">
        <v>1808</v>
      </c>
      <c r="D173" s="145">
        <v>1</v>
      </c>
      <c r="E173" s="146"/>
      <c r="F173" s="131"/>
      <c r="G173" s="109">
        <f>M173</f>
        <v>0.333333333333333</v>
      </c>
      <c r="H173" s="109">
        <f>P173</f>
        <v>0.199996000079998</v>
      </c>
      <c r="I173" s="81"/>
      <c r="J173" t="s" s="34">
        <v>768</v>
      </c>
      <c r="K173" s="16"/>
      <c r="L173" s="131">
        <v>1</v>
      </c>
      <c r="M173" s="109">
        <f>MEDIAN(N173,O173)/240</f>
        <v>0.333333333333333</v>
      </c>
      <c r="N173" s="81"/>
      <c r="O173" s="81">
        <f t="shared" si="936"/>
        <v>80</v>
      </c>
      <c r="P173" s="109">
        <f>(100/Q173)*M173</f>
        <v>0.199996000079998</v>
      </c>
      <c r="Q173" s="81">
        <v>166.67</v>
      </c>
      <c r="R173" t="s" s="34">
        <v>768</v>
      </c>
      <c r="S173" s="55"/>
    </row>
    <row r="174" ht="18" customHeight="1">
      <c r="A174" t="s" s="20">
        <f>"L "&amp;B174</f>
        <v>8344</v>
      </c>
      <c r="B174" s="106">
        <v>171</v>
      </c>
      <c r="C174" s="106">
        <v>1809</v>
      </c>
      <c r="D174" s="142">
        <v>1</v>
      </c>
      <c r="E174" s="143"/>
      <c r="F174" s="144"/>
      <c r="G174" s="110">
        <f>M174</f>
        <v>0.333333333333333</v>
      </c>
      <c r="H174" s="110">
        <f>P174</f>
        <v>0.199996000079998</v>
      </c>
      <c r="I174" s="79"/>
      <c r="J174" t="s" s="30">
        <v>768</v>
      </c>
      <c r="K174" s="32"/>
      <c r="L174" s="144">
        <v>1</v>
      </c>
      <c r="M174" s="110">
        <f>MEDIAN(N174,O174)/240</f>
        <v>0.333333333333333</v>
      </c>
      <c r="N174" s="79"/>
      <c r="O174" s="79">
        <f t="shared" si="936"/>
        <v>80</v>
      </c>
      <c r="P174" s="110">
        <f>(100/Q174)*M174</f>
        <v>0.199996000079998</v>
      </c>
      <c r="Q174" s="79">
        <v>166.67</v>
      </c>
      <c r="R174" t="s" s="30">
        <v>768</v>
      </c>
      <c r="S174" s="39"/>
    </row>
    <row r="175" ht="18" customHeight="1">
      <c r="A175" t="s" s="20">
        <f>"L "&amp;B175</f>
        <v>8345</v>
      </c>
      <c r="B175" s="108">
        <v>172</v>
      </c>
      <c r="C175" s="108">
        <v>1810</v>
      </c>
      <c r="D175" s="145">
        <v>1</v>
      </c>
      <c r="E175" s="146"/>
      <c r="F175" s="131"/>
      <c r="G175" s="109">
        <f>M175</f>
        <v>0.333333333333333</v>
      </c>
      <c r="H175" s="109">
        <f>P175</f>
        <v>0.199996000079998</v>
      </c>
      <c r="I175" s="81"/>
      <c r="J175" t="s" s="34">
        <v>768</v>
      </c>
      <c r="K175" s="16"/>
      <c r="L175" s="131">
        <v>1</v>
      </c>
      <c r="M175" s="109">
        <f>MEDIAN(N175,O175)/240</f>
        <v>0.333333333333333</v>
      </c>
      <c r="N175" s="81"/>
      <c r="O175" s="81">
        <f t="shared" si="936"/>
        <v>80</v>
      </c>
      <c r="P175" s="109">
        <f>(100/Q175)*M175</f>
        <v>0.199996000079998</v>
      </c>
      <c r="Q175" s="81">
        <v>166.67</v>
      </c>
      <c r="R175" t="s" s="34">
        <v>768</v>
      </c>
      <c r="S175" s="55"/>
    </row>
    <row r="176" ht="18" customHeight="1">
      <c r="A176" t="s" s="20">
        <f>"L "&amp;B176</f>
        <v>8346</v>
      </c>
      <c r="B176" s="106">
        <v>173</v>
      </c>
      <c r="C176" s="106">
        <v>1811</v>
      </c>
      <c r="D176" s="142">
        <v>1</v>
      </c>
      <c r="E176" s="143"/>
      <c r="F176" s="144"/>
      <c r="G176" s="110">
        <f>M176</f>
        <v>0.333333333333333</v>
      </c>
      <c r="H176" s="110">
        <f>P176</f>
        <v>0.199996000079998</v>
      </c>
      <c r="I176" s="79"/>
      <c r="J176" t="s" s="30">
        <v>768</v>
      </c>
      <c r="K176" s="32"/>
      <c r="L176" s="144">
        <v>1</v>
      </c>
      <c r="M176" s="110">
        <f>MEDIAN(N176,O176)/240</f>
        <v>0.333333333333333</v>
      </c>
      <c r="N176" s="79"/>
      <c r="O176" s="79">
        <f t="shared" si="936"/>
        <v>80</v>
      </c>
      <c r="P176" s="110">
        <f>(100/Q176)*M176</f>
        <v>0.199996000079998</v>
      </c>
      <c r="Q176" s="79">
        <v>166.67</v>
      </c>
      <c r="R176" t="s" s="30">
        <v>768</v>
      </c>
      <c r="S176" s="39"/>
    </row>
    <row r="177" ht="18" customHeight="1">
      <c r="A177" t="s" s="20">
        <f>"L "&amp;B177</f>
        <v>8347</v>
      </c>
      <c r="B177" s="108">
        <v>174</v>
      </c>
      <c r="C177" s="108">
        <v>1812</v>
      </c>
      <c r="D177" s="145">
        <v>1</v>
      </c>
      <c r="E177" s="146"/>
      <c r="F177" s="131"/>
      <c r="G177" s="109">
        <f>M177</f>
        <v>0.333333333333333</v>
      </c>
      <c r="H177" s="109">
        <f>P177</f>
        <v>0.199996000079998</v>
      </c>
      <c r="I177" s="81"/>
      <c r="J177" t="s" s="34">
        <v>768</v>
      </c>
      <c r="K177" s="16"/>
      <c r="L177" s="131">
        <v>1</v>
      </c>
      <c r="M177" s="109">
        <f>MEDIAN(N177,O177)/240</f>
        <v>0.333333333333333</v>
      </c>
      <c r="N177" s="81"/>
      <c r="O177" s="81">
        <f t="shared" si="936"/>
        <v>80</v>
      </c>
      <c r="P177" s="109">
        <f>(100/Q177)*M177</f>
        <v>0.199996000079998</v>
      </c>
      <c r="Q177" s="81">
        <v>166.67</v>
      </c>
      <c r="R177" t="s" s="34">
        <v>768</v>
      </c>
      <c r="S177" s="55"/>
    </row>
    <row r="178" ht="18" customHeight="1">
      <c r="A178" t="s" s="20">
        <f>"L "&amp;B178</f>
        <v>8348</v>
      </c>
      <c r="B178" s="106">
        <v>175</v>
      </c>
      <c r="C178" s="106">
        <v>1813</v>
      </c>
      <c r="D178" s="142">
        <v>1</v>
      </c>
      <c r="E178" s="143"/>
      <c r="F178" s="144"/>
      <c r="G178" s="110">
        <f>M178</f>
        <v>0.333333333333333</v>
      </c>
      <c r="H178" s="110">
        <f>P178</f>
        <v>0.199996000079998</v>
      </c>
      <c r="I178" s="79"/>
      <c r="J178" t="s" s="30">
        <v>768</v>
      </c>
      <c r="K178" s="32"/>
      <c r="L178" s="144">
        <v>1</v>
      </c>
      <c r="M178" s="110">
        <f>MEDIAN(N178,O178)/240</f>
        <v>0.333333333333333</v>
      </c>
      <c r="N178" s="79"/>
      <c r="O178" s="79">
        <f t="shared" si="936"/>
        <v>80</v>
      </c>
      <c r="P178" s="110">
        <f>(100/Q178)*M178</f>
        <v>0.199996000079998</v>
      </c>
      <c r="Q178" s="79">
        <v>166.67</v>
      </c>
      <c r="R178" t="s" s="30">
        <v>768</v>
      </c>
      <c r="S178" s="39"/>
    </row>
    <row r="179" ht="18" customHeight="1">
      <c r="A179" t="s" s="20">
        <f>"L "&amp;B179</f>
        <v>8349</v>
      </c>
      <c r="B179" s="108">
        <v>176</v>
      </c>
      <c r="C179" s="108">
        <v>1814</v>
      </c>
      <c r="D179" s="145">
        <v>1</v>
      </c>
      <c r="E179" s="146"/>
      <c r="F179" s="131"/>
      <c r="G179" s="109">
        <f>M179</f>
        <v>0.333333333333333</v>
      </c>
      <c r="H179" s="109">
        <f>P179</f>
        <v>0.199996000079998</v>
      </c>
      <c r="I179" s="81"/>
      <c r="J179" t="s" s="34">
        <v>768</v>
      </c>
      <c r="K179" s="16"/>
      <c r="L179" s="131">
        <v>1</v>
      </c>
      <c r="M179" s="109">
        <f>MEDIAN(N179,O179)/240</f>
        <v>0.333333333333333</v>
      </c>
      <c r="N179" s="81"/>
      <c r="O179" s="81">
        <f t="shared" si="936"/>
        <v>80</v>
      </c>
      <c r="P179" s="109">
        <f>(100/Q179)*M179</f>
        <v>0.199996000079998</v>
      </c>
      <c r="Q179" s="81">
        <v>166.67</v>
      </c>
      <c r="R179" t="s" s="34">
        <v>768</v>
      </c>
      <c r="S179" s="55"/>
    </row>
    <row r="180" ht="18" customHeight="1">
      <c r="A180" t="s" s="20">
        <f>"L "&amp;B180</f>
        <v>8350</v>
      </c>
      <c r="B180" s="106">
        <v>177</v>
      </c>
      <c r="C180" s="106">
        <v>1815</v>
      </c>
      <c r="D180" s="142">
        <v>1</v>
      </c>
      <c r="E180" s="143"/>
      <c r="F180" s="144"/>
      <c r="G180" s="110">
        <f>M180</f>
        <v>0.333333333333333</v>
      </c>
      <c r="H180" s="110">
        <f>P180</f>
        <v>0.199996000079998</v>
      </c>
      <c r="I180" s="79"/>
      <c r="J180" t="s" s="30">
        <v>768</v>
      </c>
      <c r="K180" s="32"/>
      <c r="L180" s="144">
        <v>1</v>
      </c>
      <c r="M180" s="110">
        <f>MEDIAN(N180,O180)/240</f>
        <v>0.333333333333333</v>
      </c>
      <c r="N180" s="79"/>
      <c r="O180" s="79">
        <f t="shared" si="936"/>
        <v>80</v>
      </c>
      <c r="P180" s="110">
        <f>(100/Q180)*M180</f>
        <v>0.199996000079998</v>
      </c>
      <c r="Q180" s="79">
        <v>166.67</v>
      </c>
      <c r="R180" t="s" s="30">
        <v>768</v>
      </c>
      <c r="S180" s="39"/>
    </row>
    <row r="181" ht="18" customHeight="1">
      <c r="A181" t="s" s="20">
        <f>"L "&amp;B181</f>
        <v>8351</v>
      </c>
      <c r="B181" s="108">
        <v>178</v>
      </c>
      <c r="C181" s="108">
        <v>1816</v>
      </c>
      <c r="D181" s="145">
        <v>1</v>
      </c>
      <c r="E181" s="146"/>
      <c r="F181" s="131"/>
      <c r="G181" s="109">
        <f>M181</f>
        <v>0.333333333333333</v>
      </c>
      <c r="H181" s="109">
        <f>P181</f>
        <v>0.199996000079998</v>
      </c>
      <c r="I181" s="81"/>
      <c r="J181" t="s" s="34">
        <v>768</v>
      </c>
      <c r="K181" s="16"/>
      <c r="L181" s="131">
        <v>1</v>
      </c>
      <c r="M181" s="109">
        <f>MEDIAN(N181,O181)/240</f>
        <v>0.333333333333333</v>
      </c>
      <c r="N181" s="81"/>
      <c r="O181" s="81">
        <f t="shared" si="936"/>
        <v>80</v>
      </c>
      <c r="P181" s="109">
        <f>(100/Q181)*M181</f>
        <v>0.199996000079998</v>
      </c>
      <c r="Q181" s="81">
        <v>166.67</v>
      </c>
      <c r="R181" t="s" s="34">
        <v>768</v>
      </c>
      <c r="S181" s="55"/>
    </row>
    <row r="182" ht="18" customHeight="1">
      <c r="A182" t="s" s="20">
        <f>"L "&amp;B182</f>
        <v>8352</v>
      </c>
      <c r="B182" s="106">
        <v>179</v>
      </c>
      <c r="C182" s="106">
        <v>1817</v>
      </c>
      <c r="D182" s="142">
        <v>1</v>
      </c>
      <c r="E182" s="143"/>
      <c r="F182" s="144"/>
      <c r="G182" s="110">
        <f>M182</f>
        <v>0.333333333333333</v>
      </c>
      <c r="H182" s="110">
        <f>P182</f>
        <v>0.199996000079998</v>
      </c>
      <c r="I182" s="79"/>
      <c r="J182" t="s" s="30">
        <v>768</v>
      </c>
      <c r="K182" s="32"/>
      <c r="L182" s="144">
        <v>1</v>
      </c>
      <c r="M182" s="110">
        <f>MEDIAN(N182,O182)/240</f>
        <v>0.333333333333333</v>
      </c>
      <c r="N182" s="79"/>
      <c r="O182" s="79">
        <f t="shared" si="936"/>
        <v>80</v>
      </c>
      <c r="P182" s="110">
        <f>(100/Q182)*M182</f>
        <v>0.199996000079998</v>
      </c>
      <c r="Q182" s="79">
        <v>166.67</v>
      </c>
      <c r="R182" t="s" s="30">
        <v>768</v>
      </c>
      <c r="S182" s="39"/>
    </row>
    <row r="183" ht="18" customHeight="1">
      <c r="A183" t="s" s="20">
        <f>"L "&amp;B183</f>
        <v>8353</v>
      </c>
      <c r="B183" s="108">
        <v>180</v>
      </c>
      <c r="C183" s="108">
        <v>1818</v>
      </c>
      <c r="D183" s="145">
        <v>1</v>
      </c>
      <c r="E183" s="146"/>
      <c r="F183" s="131"/>
      <c r="G183" s="109">
        <f>M183</f>
        <v>0.333333333333333</v>
      </c>
      <c r="H183" s="109">
        <f>P183</f>
        <v>0.199996000079998</v>
      </c>
      <c r="I183" s="81"/>
      <c r="J183" t="s" s="34">
        <v>768</v>
      </c>
      <c r="K183" s="16"/>
      <c r="L183" s="131">
        <v>1</v>
      </c>
      <c r="M183" s="109">
        <f>MEDIAN(N183,O183)/240</f>
        <v>0.333333333333333</v>
      </c>
      <c r="N183" s="81"/>
      <c r="O183" s="81">
        <f t="shared" si="936"/>
        <v>80</v>
      </c>
      <c r="P183" s="109">
        <f>(100/Q183)*M183</f>
        <v>0.199996000079998</v>
      </c>
      <c r="Q183" s="81">
        <v>166.67</v>
      </c>
      <c r="R183" t="s" s="34">
        <v>768</v>
      </c>
      <c r="S183" s="55"/>
    </row>
    <row r="184" ht="18" customHeight="1">
      <c r="A184" t="s" s="20">
        <f>"L "&amp;B184</f>
        <v>8354</v>
      </c>
      <c r="B184" s="106">
        <v>181</v>
      </c>
      <c r="C184" s="106">
        <v>1819</v>
      </c>
      <c r="D184" s="142">
        <v>1</v>
      </c>
      <c r="E184" s="143"/>
      <c r="F184" s="144"/>
      <c r="G184" s="110">
        <f>M184</f>
        <v>0.333333333333333</v>
      </c>
      <c r="H184" s="110">
        <f>P184</f>
        <v>0.199996000079998</v>
      </c>
      <c r="I184" s="79"/>
      <c r="J184" t="s" s="30">
        <v>768</v>
      </c>
      <c r="K184" s="32"/>
      <c r="L184" s="144">
        <v>1</v>
      </c>
      <c r="M184" s="110">
        <f>MEDIAN(N184,O184)/240</f>
        <v>0.333333333333333</v>
      </c>
      <c r="N184" s="79"/>
      <c r="O184" s="79">
        <f t="shared" si="936"/>
        <v>80</v>
      </c>
      <c r="P184" s="110">
        <f>(100/Q184)*M184</f>
        <v>0.199996000079998</v>
      </c>
      <c r="Q184" s="79">
        <v>166.67</v>
      </c>
      <c r="R184" t="s" s="30">
        <v>768</v>
      </c>
      <c r="S184" s="39"/>
    </row>
    <row r="185" ht="18" customHeight="1">
      <c r="A185" t="s" s="20">
        <f>"L "&amp;B185</f>
        <v>8355</v>
      </c>
      <c r="B185" s="108">
        <v>182</v>
      </c>
      <c r="C185" s="108">
        <v>1820</v>
      </c>
      <c r="D185" s="145">
        <v>1</v>
      </c>
      <c r="E185" s="146"/>
      <c r="F185" s="131"/>
      <c r="G185" s="109">
        <f>M185</f>
        <v>0.333333333333333</v>
      </c>
      <c r="H185" s="109">
        <f>P185</f>
        <v>0.199996000079998</v>
      </c>
      <c r="I185" s="81"/>
      <c r="J185" t="s" s="34">
        <v>768</v>
      </c>
      <c r="K185" s="16"/>
      <c r="L185" s="131">
        <v>1</v>
      </c>
      <c r="M185" s="109">
        <f>MEDIAN(N185,O185)/240</f>
        <v>0.333333333333333</v>
      </c>
      <c r="N185" s="81"/>
      <c r="O185" s="81">
        <f t="shared" si="936"/>
        <v>80</v>
      </c>
      <c r="P185" s="109">
        <f>(100/Q185)*M185</f>
        <v>0.199996000079998</v>
      </c>
      <c r="Q185" s="81">
        <v>166.67</v>
      </c>
      <c r="R185" t="s" s="34">
        <v>768</v>
      </c>
      <c r="S185" s="55"/>
    </row>
    <row r="186" ht="18" customHeight="1">
      <c r="A186" t="s" s="20">
        <f>"L "&amp;B186</f>
        <v>8356</v>
      </c>
      <c r="B186" s="106">
        <v>183</v>
      </c>
      <c r="C186" s="106">
        <v>1821</v>
      </c>
      <c r="D186" s="142">
        <v>1</v>
      </c>
      <c r="E186" s="143"/>
      <c r="F186" s="144"/>
      <c r="G186" s="110">
        <f>M186</f>
        <v>0.333333333333333</v>
      </c>
      <c r="H186" s="110">
        <f>P186</f>
        <v>0.199996000079998</v>
      </c>
      <c r="I186" s="79"/>
      <c r="J186" t="s" s="30">
        <v>768</v>
      </c>
      <c r="K186" s="32"/>
      <c r="L186" s="144">
        <v>1</v>
      </c>
      <c r="M186" s="110">
        <f>MEDIAN(N186,O186)/240</f>
        <v>0.333333333333333</v>
      </c>
      <c r="N186" s="79"/>
      <c r="O186" s="79">
        <f t="shared" si="936"/>
        <v>80</v>
      </c>
      <c r="P186" s="110">
        <f>(100/Q186)*M186</f>
        <v>0.199996000079998</v>
      </c>
      <c r="Q186" s="79">
        <v>166.67</v>
      </c>
      <c r="R186" t="s" s="30">
        <v>768</v>
      </c>
      <c r="S186" s="39"/>
    </row>
    <row r="187" ht="18" customHeight="1">
      <c r="A187" t="s" s="20">
        <f>"L "&amp;B187</f>
        <v>8357</v>
      </c>
      <c r="B187" s="108">
        <v>184</v>
      </c>
      <c r="C187" s="108">
        <v>1822</v>
      </c>
      <c r="D187" s="145">
        <v>1</v>
      </c>
      <c r="E187" s="146"/>
      <c r="F187" s="131"/>
      <c r="G187" s="109">
        <f>M187</f>
        <v>0.333333333333333</v>
      </c>
      <c r="H187" s="109">
        <f>P187</f>
        <v>0.199996000079998</v>
      </c>
      <c r="I187" s="81"/>
      <c r="J187" t="s" s="34">
        <v>768</v>
      </c>
      <c r="K187" s="16"/>
      <c r="L187" s="131">
        <v>1</v>
      </c>
      <c r="M187" s="109">
        <f>MEDIAN(N187,O187)/240</f>
        <v>0.333333333333333</v>
      </c>
      <c r="N187" s="81"/>
      <c r="O187" s="81">
        <f t="shared" si="936"/>
        <v>80</v>
      </c>
      <c r="P187" s="109">
        <f>(100/Q187)*M187</f>
        <v>0.199996000079998</v>
      </c>
      <c r="Q187" s="81">
        <v>166.67</v>
      </c>
      <c r="R187" t="s" s="34">
        <v>768</v>
      </c>
      <c r="S187" s="55"/>
    </row>
    <row r="188" ht="18" customHeight="1">
      <c r="A188" t="s" s="20">
        <f>"L "&amp;B188</f>
        <v>8358</v>
      </c>
      <c r="B188" s="106">
        <v>185</v>
      </c>
      <c r="C188" s="106">
        <v>1823</v>
      </c>
      <c r="D188" s="142">
        <v>1</v>
      </c>
      <c r="E188" s="143"/>
      <c r="F188" s="144"/>
      <c r="G188" s="110">
        <f>M188</f>
        <v>0.333333333333333</v>
      </c>
      <c r="H188" s="110">
        <f>P188</f>
        <v>0.199996000079998</v>
      </c>
      <c r="I188" s="79"/>
      <c r="J188" t="s" s="30">
        <v>768</v>
      </c>
      <c r="K188" s="32"/>
      <c r="L188" s="144">
        <v>1</v>
      </c>
      <c r="M188" s="110">
        <f>MEDIAN(N188,O188)/240</f>
        <v>0.333333333333333</v>
      </c>
      <c r="N188" s="79"/>
      <c r="O188" s="79">
        <f t="shared" si="936"/>
        <v>80</v>
      </c>
      <c r="P188" s="110">
        <f>(100/Q188)*M188</f>
        <v>0.199996000079998</v>
      </c>
      <c r="Q188" s="79">
        <v>166.67</v>
      </c>
      <c r="R188" t="s" s="30">
        <v>768</v>
      </c>
      <c r="S188" s="39"/>
    </row>
    <row r="189" ht="18" customHeight="1">
      <c r="A189" t="s" s="20">
        <f>"L "&amp;B189</f>
        <v>8359</v>
      </c>
      <c r="B189" s="108">
        <v>186</v>
      </c>
      <c r="C189" s="108">
        <v>1824</v>
      </c>
      <c r="D189" s="145">
        <v>1</v>
      </c>
      <c r="E189" s="146"/>
      <c r="F189" s="131"/>
      <c r="G189" s="109">
        <f>M189</f>
        <v>0.333333333333333</v>
      </c>
      <c r="H189" s="109">
        <f>P189</f>
        <v>0.199996000079998</v>
      </c>
      <c r="I189" s="81"/>
      <c r="J189" t="s" s="34">
        <v>768</v>
      </c>
      <c r="K189" s="16"/>
      <c r="L189" s="131">
        <v>1</v>
      </c>
      <c r="M189" s="109">
        <f>MEDIAN(N189,O189)/240</f>
        <v>0.333333333333333</v>
      </c>
      <c r="N189" s="81"/>
      <c r="O189" s="81">
        <f t="shared" si="936"/>
        <v>80</v>
      </c>
      <c r="P189" s="109">
        <f>(100/Q189)*M189</f>
        <v>0.199996000079998</v>
      </c>
      <c r="Q189" s="81">
        <v>166.67</v>
      </c>
      <c r="R189" t="s" s="34">
        <v>768</v>
      </c>
      <c r="S189" s="55"/>
    </row>
    <row r="190" ht="38" customHeight="1">
      <c r="A190" t="s" s="20">
        <f>"L "&amp;B190</f>
        <v>8360</v>
      </c>
      <c r="B190" s="106">
        <v>187</v>
      </c>
      <c r="C190" s="106">
        <v>1825</v>
      </c>
      <c r="D190" s="142">
        <v>1</v>
      </c>
      <c r="E190" s="143"/>
      <c r="F190" s="144"/>
      <c r="G190" s="110">
        <f>M190</f>
        <v>0.333333333333333</v>
      </c>
      <c r="H190" s="110">
        <f>P190</f>
        <v>0.199996000079998</v>
      </c>
      <c r="I190" s="79"/>
      <c r="J190" t="s" s="30">
        <v>768</v>
      </c>
      <c r="K190" s="32"/>
      <c r="L190" s="144">
        <v>1</v>
      </c>
      <c r="M190" s="110">
        <f>MEDIAN(N190,O190)/240</f>
        <v>0.333333333333333</v>
      </c>
      <c r="N190" s="79"/>
      <c r="O190" s="79">
        <f t="shared" si="936"/>
        <v>80</v>
      </c>
      <c r="P190" s="110">
        <f>(100/Q190)*M190</f>
        <v>0.199996000079998</v>
      </c>
      <c r="Q190" s="79">
        <v>166.67</v>
      </c>
      <c r="R190" t="s" s="30">
        <v>768</v>
      </c>
      <c r="S190" t="s" s="33">
        <v>8361</v>
      </c>
    </row>
    <row r="191" ht="18" customHeight="1">
      <c r="A191" t="s" s="20">
        <f>"L "&amp;B191</f>
        <v>8362</v>
      </c>
      <c r="B191" s="108">
        <v>188</v>
      </c>
      <c r="C191" s="108">
        <v>1826</v>
      </c>
      <c r="D191" s="145">
        <v>1</v>
      </c>
      <c r="E191" s="146"/>
      <c r="F191" s="131"/>
      <c r="G191" s="109">
        <f>M191</f>
        <v>0.333333333333333</v>
      </c>
      <c r="H191" s="109">
        <f>P191</f>
        <v>0.199996000079998</v>
      </c>
      <c r="I191" s="81"/>
      <c r="J191" t="s" s="34">
        <v>768</v>
      </c>
      <c r="K191" s="16"/>
      <c r="L191" s="131">
        <v>1</v>
      </c>
      <c r="M191" s="109">
        <f>MEDIAN(N191,O191)/240</f>
        <v>0.333333333333333</v>
      </c>
      <c r="N191" s="81"/>
      <c r="O191" s="81">
        <f t="shared" si="936"/>
        <v>80</v>
      </c>
      <c r="P191" s="109">
        <f>(100/Q191)*M191</f>
        <v>0.199996000079998</v>
      </c>
      <c r="Q191" s="81">
        <v>166.67</v>
      </c>
      <c r="R191" t="s" s="34">
        <v>768</v>
      </c>
      <c r="S191" s="55"/>
    </row>
    <row r="192" ht="18" customHeight="1">
      <c r="A192" t="s" s="20">
        <f>"L "&amp;B192</f>
        <v>8363</v>
      </c>
      <c r="B192" s="106">
        <v>189</v>
      </c>
      <c r="C192" s="106">
        <v>1827</v>
      </c>
      <c r="D192" s="142">
        <v>1</v>
      </c>
      <c r="E192" s="143"/>
      <c r="F192" s="144"/>
      <c r="G192" s="110">
        <f>M192</f>
        <v>0.333333333333333</v>
      </c>
      <c r="H192" s="110">
        <f>P192</f>
        <v>0.199996000079998</v>
      </c>
      <c r="I192" s="79"/>
      <c r="J192" t="s" s="30">
        <v>768</v>
      </c>
      <c r="K192" s="32"/>
      <c r="L192" s="144">
        <v>1</v>
      </c>
      <c r="M192" s="110">
        <f>MEDIAN(N192,O192)/240</f>
        <v>0.333333333333333</v>
      </c>
      <c r="N192" s="79"/>
      <c r="O192" s="79">
        <f t="shared" si="936"/>
        <v>80</v>
      </c>
      <c r="P192" s="110">
        <f>(100/Q192)*M192</f>
        <v>0.199996000079998</v>
      </c>
      <c r="Q192" s="79">
        <v>166.67</v>
      </c>
      <c r="R192" t="s" s="30">
        <v>768</v>
      </c>
      <c r="S192" s="39"/>
    </row>
    <row r="193" ht="18" customHeight="1">
      <c r="A193" t="s" s="20">
        <f>"L "&amp;B193</f>
        <v>8364</v>
      </c>
      <c r="B193" s="108">
        <v>190</v>
      </c>
      <c r="C193" s="108">
        <v>1828</v>
      </c>
      <c r="D193" s="145">
        <v>1</v>
      </c>
      <c r="E193" s="146"/>
      <c r="F193" s="131"/>
      <c r="G193" s="109">
        <f>M193</f>
        <v>0.333333333333333</v>
      </c>
      <c r="H193" s="109">
        <f>P193</f>
        <v>0.199996000079998</v>
      </c>
      <c r="I193" s="81"/>
      <c r="J193" t="s" s="34">
        <v>768</v>
      </c>
      <c r="K193" s="16"/>
      <c r="L193" s="131">
        <v>1</v>
      </c>
      <c r="M193" s="109">
        <f>MEDIAN(N193,O193)/240</f>
        <v>0.333333333333333</v>
      </c>
      <c r="N193" s="81"/>
      <c r="O193" s="81">
        <f t="shared" si="936"/>
        <v>80</v>
      </c>
      <c r="P193" s="109">
        <f>(100/Q193)*M193</f>
        <v>0.199996000079998</v>
      </c>
      <c r="Q193" s="81">
        <v>166.67</v>
      </c>
      <c r="R193" t="s" s="34">
        <v>768</v>
      </c>
      <c r="S193" s="55"/>
    </row>
    <row r="194" ht="18" customHeight="1">
      <c r="A194" t="s" s="20">
        <f>"L "&amp;B194</f>
        <v>8365</v>
      </c>
      <c r="B194" s="106">
        <v>191</v>
      </c>
      <c r="C194" s="106">
        <v>1829</v>
      </c>
      <c r="D194" s="142">
        <v>1</v>
      </c>
      <c r="E194" s="143"/>
      <c r="F194" s="144"/>
      <c r="G194" s="110">
        <f>M194</f>
        <v>0.333333333333333</v>
      </c>
      <c r="H194" s="110">
        <f>P194</f>
        <v>0.199996000079998</v>
      </c>
      <c r="I194" s="79"/>
      <c r="J194" t="s" s="30">
        <v>768</v>
      </c>
      <c r="K194" s="32"/>
      <c r="L194" s="144">
        <v>1</v>
      </c>
      <c r="M194" s="110">
        <f>MEDIAN(N194,O194)/240</f>
        <v>0.333333333333333</v>
      </c>
      <c r="N194" s="79"/>
      <c r="O194" s="79">
        <f t="shared" si="936"/>
        <v>80</v>
      </c>
      <c r="P194" s="110">
        <f>(100/Q194)*M194</f>
        <v>0.199996000079998</v>
      </c>
      <c r="Q194" s="79">
        <v>166.67</v>
      </c>
      <c r="R194" t="s" s="30">
        <v>768</v>
      </c>
      <c r="S194" s="39"/>
    </row>
    <row r="195" ht="18" customHeight="1">
      <c r="A195" t="s" s="20">
        <f>"L "&amp;B195</f>
        <v>8366</v>
      </c>
      <c r="B195" s="108">
        <v>192</v>
      </c>
      <c r="C195" s="108">
        <v>1830</v>
      </c>
      <c r="D195" s="145">
        <v>1</v>
      </c>
      <c r="E195" s="146"/>
      <c r="F195" s="131"/>
      <c r="G195" s="109">
        <f>M195</f>
        <v>0.333333333333333</v>
      </c>
      <c r="H195" s="109">
        <f>P195</f>
        <v>0.199996000079998</v>
      </c>
      <c r="I195" s="81"/>
      <c r="J195" t="s" s="34">
        <v>768</v>
      </c>
      <c r="K195" s="16"/>
      <c r="L195" s="131">
        <v>1</v>
      </c>
      <c r="M195" s="109">
        <f>MEDIAN(N195,O195)/240</f>
        <v>0.333333333333333</v>
      </c>
      <c r="N195" s="81"/>
      <c r="O195" s="81">
        <f t="shared" si="936"/>
        <v>80</v>
      </c>
      <c r="P195" s="109">
        <f>(100/Q195)*M195</f>
        <v>0.199996000079998</v>
      </c>
      <c r="Q195" s="81">
        <v>166.67</v>
      </c>
      <c r="R195" t="s" s="34">
        <v>768</v>
      </c>
      <c r="S195" s="55"/>
    </row>
    <row r="196" ht="18" customHeight="1">
      <c r="A196" t="s" s="20">
        <f>"L "&amp;B196</f>
        <v>8367</v>
      </c>
      <c r="B196" s="106">
        <v>193</v>
      </c>
      <c r="C196" s="106">
        <v>1831</v>
      </c>
      <c r="D196" s="142">
        <v>1</v>
      </c>
      <c r="E196" s="143"/>
      <c r="F196" s="144"/>
      <c r="G196" s="110">
        <f>M196</f>
        <v>0.333333333333333</v>
      </c>
      <c r="H196" s="110">
        <f>P196</f>
        <v>0.199996000079998</v>
      </c>
      <c r="I196" s="79"/>
      <c r="J196" t="s" s="30">
        <v>768</v>
      </c>
      <c r="K196" s="32"/>
      <c r="L196" s="144">
        <v>1</v>
      </c>
      <c r="M196" s="110">
        <f>MEDIAN(N196,O196)/240</f>
        <v>0.333333333333333</v>
      </c>
      <c r="N196" s="79"/>
      <c r="O196" s="79">
        <f t="shared" si="936"/>
        <v>80</v>
      </c>
      <c r="P196" s="110">
        <f>(100/Q196)*M196</f>
        <v>0.199996000079998</v>
      </c>
      <c r="Q196" s="79">
        <v>166.67</v>
      </c>
      <c r="R196" t="s" s="30">
        <v>768</v>
      </c>
      <c r="S196" s="39"/>
    </row>
    <row r="197" ht="18" customHeight="1">
      <c r="A197" t="s" s="20">
        <f>"L "&amp;B197</f>
        <v>8368</v>
      </c>
      <c r="B197" s="108">
        <v>194</v>
      </c>
      <c r="C197" s="108">
        <v>1832</v>
      </c>
      <c r="D197" s="145">
        <v>1</v>
      </c>
      <c r="E197" s="146"/>
      <c r="F197" s="131"/>
      <c r="G197" s="109">
        <f>M197</f>
        <v>0.333333333333333</v>
      </c>
      <c r="H197" s="109">
        <f>P197</f>
        <v>0.199996000079998</v>
      </c>
      <c r="I197" s="81"/>
      <c r="J197" t="s" s="34">
        <v>768</v>
      </c>
      <c r="K197" s="16"/>
      <c r="L197" s="131">
        <v>1</v>
      </c>
      <c r="M197" s="109">
        <f>MEDIAN(N197,O197)/240</f>
        <v>0.333333333333333</v>
      </c>
      <c r="N197" s="81"/>
      <c r="O197" s="81">
        <f t="shared" si="936"/>
        <v>80</v>
      </c>
      <c r="P197" s="109">
        <f>(100/Q197)*M197</f>
        <v>0.199996000079998</v>
      </c>
      <c r="Q197" s="81">
        <v>166.67</v>
      </c>
      <c r="R197" t="s" s="34">
        <v>768</v>
      </c>
      <c r="S197" s="55"/>
    </row>
    <row r="198" ht="18" customHeight="1">
      <c r="A198" t="s" s="20">
        <f>"L "&amp;B198</f>
        <v>8369</v>
      </c>
      <c r="B198" s="106">
        <v>195</v>
      </c>
      <c r="C198" s="106">
        <v>1833</v>
      </c>
      <c r="D198" s="142">
        <v>1</v>
      </c>
      <c r="E198" s="143"/>
      <c r="F198" s="144"/>
      <c r="G198" s="110">
        <f>M198</f>
        <v>0.333333333333333</v>
      </c>
      <c r="H198" s="110">
        <f>P198</f>
        <v>0.199996000079998</v>
      </c>
      <c r="I198" s="79"/>
      <c r="J198" t="s" s="30">
        <v>768</v>
      </c>
      <c r="K198" s="32"/>
      <c r="L198" s="144">
        <v>1</v>
      </c>
      <c r="M198" s="110">
        <f>MEDIAN(N198,O198)/240</f>
        <v>0.333333333333333</v>
      </c>
      <c r="N198" s="79"/>
      <c r="O198" s="79">
        <f t="shared" si="936"/>
        <v>80</v>
      </c>
      <c r="P198" s="110">
        <f>(100/Q198)*M198</f>
        <v>0.199996000079998</v>
      </c>
      <c r="Q198" s="79">
        <v>166.67</v>
      </c>
      <c r="R198" t="s" s="30">
        <v>768</v>
      </c>
      <c r="S198" s="39"/>
    </row>
    <row r="199" ht="18" customHeight="1">
      <c r="A199" t="s" s="20">
        <f>"L "&amp;B199</f>
        <v>8370</v>
      </c>
      <c r="B199" s="108">
        <v>196</v>
      </c>
      <c r="C199" s="108">
        <v>1834</v>
      </c>
      <c r="D199" s="145">
        <v>1</v>
      </c>
      <c r="E199" s="146"/>
      <c r="F199" s="131"/>
      <c r="G199" s="109">
        <f>M199</f>
        <v>0.333333333333333</v>
      </c>
      <c r="H199" s="109">
        <f>P199</f>
        <v>0.199996000079998</v>
      </c>
      <c r="I199" s="81"/>
      <c r="J199" t="s" s="34">
        <v>768</v>
      </c>
      <c r="K199" s="16"/>
      <c r="L199" s="131">
        <v>1</v>
      </c>
      <c r="M199" s="109">
        <f>MEDIAN(N199,O199)/240</f>
        <v>0.333333333333333</v>
      </c>
      <c r="N199" s="81"/>
      <c r="O199" s="81">
        <f t="shared" si="936"/>
        <v>80</v>
      </c>
      <c r="P199" s="109">
        <f>(100/Q199)*M199</f>
        <v>0.199996000079998</v>
      </c>
      <c r="Q199" s="81">
        <v>166.67</v>
      </c>
      <c r="R199" t="s" s="34">
        <v>768</v>
      </c>
      <c r="S199" s="55"/>
    </row>
    <row r="200" ht="18" customHeight="1">
      <c r="A200" t="s" s="20">
        <f>"L "&amp;B200</f>
        <v>8371</v>
      </c>
      <c r="B200" s="106">
        <v>197</v>
      </c>
      <c r="C200" s="106">
        <v>1835</v>
      </c>
      <c r="D200" s="142">
        <v>1</v>
      </c>
      <c r="E200" s="143"/>
      <c r="F200" s="144"/>
      <c r="G200" s="110">
        <f>M200</f>
        <v>0.333333333333333</v>
      </c>
      <c r="H200" s="110">
        <f>P200</f>
        <v>0.199996000079998</v>
      </c>
      <c r="I200" s="79"/>
      <c r="J200" t="s" s="30">
        <v>768</v>
      </c>
      <c r="K200" s="32"/>
      <c r="L200" s="144">
        <v>1</v>
      </c>
      <c r="M200" s="110">
        <f>MEDIAN(N200,O200)/240</f>
        <v>0.333333333333333</v>
      </c>
      <c r="N200" s="79"/>
      <c r="O200" s="79">
        <f t="shared" si="936"/>
        <v>80</v>
      </c>
      <c r="P200" s="110">
        <f>(100/Q200)*M200</f>
        <v>0.199996000079998</v>
      </c>
      <c r="Q200" s="79">
        <v>166.67</v>
      </c>
      <c r="R200" t="s" s="30">
        <v>768</v>
      </c>
      <c r="S200" s="39"/>
    </row>
    <row r="201" ht="18" customHeight="1">
      <c r="A201" t="s" s="20">
        <f>"L "&amp;B201</f>
        <v>8372</v>
      </c>
      <c r="B201" s="108">
        <v>198</v>
      </c>
      <c r="C201" s="108">
        <v>1836</v>
      </c>
      <c r="D201" s="145">
        <v>1</v>
      </c>
      <c r="E201" s="146"/>
      <c r="F201" s="131"/>
      <c r="G201" s="109">
        <f>M201</f>
        <v>0.333333333333333</v>
      </c>
      <c r="H201" s="109">
        <f>P201</f>
        <v>0.199996000079998</v>
      </c>
      <c r="I201" s="81"/>
      <c r="J201" t="s" s="34">
        <v>768</v>
      </c>
      <c r="K201" s="16"/>
      <c r="L201" s="131">
        <v>1</v>
      </c>
      <c r="M201" s="109">
        <f>MEDIAN(N201,O201)/240</f>
        <v>0.333333333333333</v>
      </c>
      <c r="N201" s="81"/>
      <c r="O201" s="81">
        <f t="shared" si="936"/>
        <v>80</v>
      </c>
      <c r="P201" s="109">
        <f>(100/Q201)*M201</f>
        <v>0.199996000079998</v>
      </c>
      <c r="Q201" s="81">
        <v>166.67</v>
      </c>
      <c r="R201" t="s" s="34">
        <v>768</v>
      </c>
      <c r="S201" s="55"/>
    </row>
    <row r="202" ht="48" customHeight="1">
      <c r="A202" t="s" s="20">
        <f>"L "&amp;B202</f>
        <v>8373</v>
      </c>
      <c r="B202" s="106">
        <v>199</v>
      </c>
      <c r="C202" s="106">
        <v>1837</v>
      </c>
      <c r="D202" s="142">
        <v>1</v>
      </c>
      <c r="E202" s="143"/>
      <c r="F202" s="144"/>
      <c r="G202" s="110">
        <f>M202</f>
        <v>0.333333333333333</v>
      </c>
      <c r="H202" s="110">
        <f>P202</f>
        <v>0.199996000079998</v>
      </c>
      <c r="I202" s="79"/>
      <c r="J202" t="s" s="30">
        <v>768</v>
      </c>
      <c r="K202" s="32"/>
      <c r="L202" s="144">
        <v>1</v>
      </c>
      <c r="M202" s="110">
        <f>MEDIAN(N202,O202)/240</f>
        <v>0.333333333333333</v>
      </c>
      <c r="N202" s="79"/>
      <c r="O202" s="79">
        <f t="shared" si="936"/>
        <v>80</v>
      </c>
      <c r="P202" s="110">
        <f>(100/Q202)*M202</f>
        <v>0.199996000079998</v>
      </c>
      <c r="Q202" s="79">
        <v>166.67</v>
      </c>
      <c r="R202" t="s" s="30">
        <v>768</v>
      </c>
      <c r="S202" t="s" s="33">
        <v>8374</v>
      </c>
    </row>
    <row r="203" ht="48" customHeight="1">
      <c r="A203" t="s" s="20">
        <f>"L "&amp;B203</f>
        <v>8375</v>
      </c>
      <c r="B203" s="108">
        <v>200</v>
      </c>
      <c r="C203" s="108">
        <v>1838</v>
      </c>
      <c r="D203" s="145">
        <v>1</v>
      </c>
      <c r="E203" s="146"/>
      <c r="F203" s="131"/>
      <c r="G203" s="109">
        <f>(6*12+8)/240</f>
        <v>0.333333333333333</v>
      </c>
      <c r="H203" s="109">
        <f>P203</f>
        <v>0.208329166749998</v>
      </c>
      <c r="I203" s="81"/>
      <c r="J203" t="s" s="34">
        <v>768</v>
      </c>
      <c r="K203" s="16"/>
      <c r="L203" s="131">
        <v>1</v>
      </c>
      <c r="M203" s="109">
        <f>MEDIAN(N203,O203)/240</f>
        <v>0.347222222222222</v>
      </c>
      <c r="N203" s="81"/>
      <c r="O203" s="81">
        <f t="shared" si="1236" ref="O203:O205">6*12+11+(1/3)</f>
        <v>83.3333333333333</v>
      </c>
      <c r="P203" s="109">
        <f>(100/Q203)*M203</f>
        <v>0.208329166749998</v>
      </c>
      <c r="Q203" s="81">
        <v>166.67</v>
      </c>
      <c r="R203" t="s" s="34">
        <v>768</v>
      </c>
      <c r="S203" t="s" s="36">
        <v>8376</v>
      </c>
    </row>
    <row r="204" ht="38" customHeight="1">
      <c r="A204" t="s" s="20">
        <f>"L "&amp;B204</f>
        <v>8377</v>
      </c>
      <c r="B204" s="106">
        <v>201</v>
      </c>
      <c r="C204" s="106">
        <v>1839</v>
      </c>
      <c r="D204" s="142">
        <v>1</v>
      </c>
      <c r="E204" s="143"/>
      <c r="F204" s="144"/>
      <c r="G204" s="110">
        <f t="shared" si="1239" ref="G204:G219">(6*12+1+(1/3))/240</f>
        <v>0.305555555555556</v>
      </c>
      <c r="H204" s="110">
        <f>I204/240</f>
        <v>0.208333333333333</v>
      </c>
      <c r="I204" s="79">
        <f t="shared" si="2"/>
        <v>50</v>
      </c>
      <c r="J204" t="s" s="30">
        <v>768</v>
      </c>
      <c r="K204" t="s" s="30">
        <v>8378</v>
      </c>
      <c r="L204" s="144">
        <v>1</v>
      </c>
      <c r="M204" s="110">
        <f>MEDIAN(N204,O204)/240</f>
        <v>0.347222222222222</v>
      </c>
      <c r="N204" s="79"/>
      <c r="O204" s="79">
        <f t="shared" si="1236"/>
        <v>83.3333333333333</v>
      </c>
      <c r="P204" s="110">
        <f>(100/Q204)*M204</f>
        <v>0.208329166749998</v>
      </c>
      <c r="Q204" s="79">
        <v>166.67</v>
      </c>
      <c r="R204" t="s" s="30">
        <v>768</v>
      </c>
      <c r="S204" s="39"/>
    </row>
    <row r="205" ht="38" customHeight="1">
      <c r="A205" t="s" s="20">
        <f>"L "&amp;B205</f>
        <v>8379</v>
      </c>
      <c r="B205" s="108">
        <v>202</v>
      </c>
      <c r="C205" s="108">
        <v>1840</v>
      </c>
      <c r="D205" s="145">
        <v>1</v>
      </c>
      <c r="E205" s="146"/>
      <c r="F205" s="131"/>
      <c r="G205" s="109">
        <f t="shared" si="1239"/>
        <v>0.305555555555556</v>
      </c>
      <c r="H205" s="109">
        <f>I205/240</f>
        <v>0.208333333333333</v>
      </c>
      <c r="I205" s="81">
        <f t="shared" si="2"/>
        <v>50</v>
      </c>
      <c r="J205" t="s" s="34">
        <v>768</v>
      </c>
      <c r="K205" s="16"/>
      <c r="L205" s="131">
        <v>1</v>
      </c>
      <c r="M205" s="109">
        <f>MEDIAN(N205,O205)/240</f>
        <v>0.347222222222222</v>
      </c>
      <c r="N205" s="81"/>
      <c r="O205" s="81">
        <f t="shared" si="1236"/>
        <v>83.3333333333333</v>
      </c>
      <c r="P205" s="109">
        <f>(100/Q205)*M205</f>
        <v>0.208329166749998</v>
      </c>
      <c r="Q205" s="81">
        <v>166.67</v>
      </c>
      <c r="R205" t="s" s="34">
        <v>768</v>
      </c>
      <c r="S205" t="s" s="36">
        <v>8380</v>
      </c>
    </row>
    <row r="206" ht="18" customHeight="1">
      <c r="A206" t="s" s="20">
        <f>"L "&amp;B206</f>
        <v>8381</v>
      </c>
      <c r="B206" s="106">
        <v>203</v>
      </c>
      <c r="C206" s="106">
        <v>1841</v>
      </c>
      <c r="D206" s="142">
        <v>1</v>
      </c>
      <c r="E206" s="143"/>
      <c r="F206" s="144"/>
      <c r="G206" s="110">
        <f t="shared" si="1239"/>
        <v>0.305555555555556</v>
      </c>
      <c r="H206" s="110">
        <f>I206/240</f>
        <v>0.208333333333333</v>
      </c>
      <c r="I206" s="79">
        <f t="shared" si="2"/>
        <v>50</v>
      </c>
      <c r="J206" t="s" s="30">
        <v>768</v>
      </c>
      <c r="K206" s="32"/>
      <c r="L206" s="144">
        <v>1</v>
      </c>
      <c r="M206" s="110">
        <f>MEDIAN(N206,O206)/240</f>
        <v>0.208333333333333</v>
      </c>
      <c r="N206" s="79"/>
      <c r="O206" s="79">
        <f t="shared" si="2"/>
        <v>50</v>
      </c>
      <c r="P206" s="110">
        <f>(100/Q206)*M206</f>
        <v>0.208333333333333</v>
      </c>
      <c r="Q206" s="79">
        <v>100</v>
      </c>
      <c r="R206" t="s" s="30">
        <v>768</v>
      </c>
      <c r="S206" s="39"/>
    </row>
    <row r="207" ht="18" customHeight="1">
      <c r="A207" t="s" s="20">
        <f>"L "&amp;B207</f>
        <v>8382</v>
      </c>
      <c r="B207" s="108">
        <v>204</v>
      </c>
      <c r="C207" s="108">
        <v>1842</v>
      </c>
      <c r="D207" s="145">
        <v>1</v>
      </c>
      <c r="E207" s="146"/>
      <c r="F207" s="131"/>
      <c r="G207" s="109">
        <f t="shared" si="1239"/>
        <v>0.305555555555556</v>
      </c>
      <c r="H207" s="109">
        <f>I207/240</f>
        <v>0.208333333333333</v>
      </c>
      <c r="I207" s="81">
        <f t="shared" si="1262" ref="I207:O241">4*12+2</f>
        <v>50</v>
      </c>
      <c r="J207" t="s" s="34">
        <v>768</v>
      </c>
      <c r="K207" s="16"/>
      <c r="L207" s="131">
        <v>1</v>
      </c>
      <c r="M207" s="109">
        <f>MEDIAN(N207,O207)/240</f>
        <v>0.208333333333333</v>
      </c>
      <c r="N207" s="81"/>
      <c r="O207" s="81">
        <f t="shared" si="1262"/>
        <v>50</v>
      </c>
      <c r="P207" s="109">
        <f>(100/Q207)*M207</f>
        <v>0.208333333333333</v>
      </c>
      <c r="Q207" s="81">
        <v>100</v>
      </c>
      <c r="R207" t="s" s="34">
        <v>768</v>
      </c>
      <c r="S207" s="55"/>
    </row>
    <row r="208" ht="18" customHeight="1">
      <c r="A208" t="s" s="20">
        <f>"L "&amp;B208</f>
        <v>8383</v>
      </c>
      <c r="B208" s="106">
        <v>205</v>
      </c>
      <c r="C208" s="106">
        <v>1843</v>
      </c>
      <c r="D208" s="142">
        <v>1</v>
      </c>
      <c r="E208" s="143"/>
      <c r="F208" s="144"/>
      <c r="G208" s="110">
        <f t="shared" si="1239"/>
        <v>0.305555555555556</v>
      </c>
      <c r="H208" s="110">
        <f>I208/240</f>
        <v>0.208333333333333</v>
      </c>
      <c r="I208" s="79">
        <f t="shared" si="1262"/>
        <v>50</v>
      </c>
      <c r="J208" t="s" s="30">
        <v>768</v>
      </c>
      <c r="K208" s="32"/>
      <c r="L208" s="144">
        <v>1</v>
      </c>
      <c r="M208" s="110">
        <f>MEDIAN(N208,O208)/240</f>
        <v>0.208333333333333</v>
      </c>
      <c r="N208" s="79"/>
      <c r="O208" s="79">
        <f t="shared" si="1262"/>
        <v>50</v>
      </c>
      <c r="P208" s="110">
        <f>(100/Q208)*M208</f>
        <v>0.208333333333333</v>
      </c>
      <c r="Q208" s="79">
        <v>100</v>
      </c>
      <c r="R208" t="s" s="30">
        <v>768</v>
      </c>
      <c r="S208" s="39"/>
    </row>
    <row r="209" ht="18" customHeight="1">
      <c r="A209" t="s" s="20">
        <f>"L "&amp;B209</f>
        <v>8384</v>
      </c>
      <c r="B209" s="108">
        <v>206</v>
      </c>
      <c r="C209" s="108">
        <v>1844</v>
      </c>
      <c r="D209" s="145">
        <v>1</v>
      </c>
      <c r="E209" s="146"/>
      <c r="F209" s="131"/>
      <c r="G209" s="109">
        <f t="shared" si="1239"/>
        <v>0.305555555555556</v>
      </c>
      <c r="H209" s="109">
        <f>I209/240</f>
        <v>0.208333333333333</v>
      </c>
      <c r="I209" s="81">
        <f t="shared" si="1262"/>
        <v>50</v>
      </c>
      <c r="J209" t="s" s="34">
        <v>768</v>
      </c>
      <c r="K209" s="16"/>
      <c r="L209" s="131">
        <v>1</v>
      </c>
      <c r="M209" s="109">
        <f>MEDIAN(N209,O209)/240</f>
        <v>0.208333333333333</v>
      </c>
      <c r="N209" s="81"/>
      <c r="O209" s="81">
        <f t="shared" si="1262"/>
        <v>50</v>
      </c>
      <c r="P209" s="109">
        <f>(100/Q209)*M209</f>
        <v>0.208333333333333</v>
      </c>
      <c r="Q209" s="81">
        <v>100</v>
      </c>
      <c r="R209" t="s" s="34">
        <v>768</v>
      </c>
      <c r="S209" s="55"/>
    </row>
    <row r="210" ht="18" customHeight="1">
      <c r="A210" t="s" s="20">
        <f>"L "&amp;B210</f>
        <v>8385</v>
      </c>
      <c r="B210" s="106">
        <v>207</v>
      </c>
      <c r="C210" s="106">
        <v>1845</v>
      </c>
      <c r="D210" s="142">
        <v>1</v>
      </c>
      <c r="E210" s="143"/>
      <c r="F210" s="144"/>
      <c r="G210" s="110">
        <f t="shared" si="1239"/>
        <v>0.305555555555556</v>
      </c>
      <c r="H210" s="110">
        <f>I210/240</f>
        <v>0.208333333333333</v>
      </c>
      <c r="I210" s="79">
        <f t="shared" si="1262"/>
        <v>50</v>
      </c>
      <c r="J210" t="s" s="30">
        <v>768</v>
      </c>
      <c r="K210" s="32"/>
      <c r="L210" s="144">
        <v>1</v>
      </c>
      <c r="M210" s="110">
        <f>MEDIAN(N210,O210)/240</f>
        <v>0.208333333333333</v>
      </c>
      <c r="N210" s="79"/>
      <c r="O210" s="79">
        <f t="shared" si="1262"/>
        <v>50</v>
      </c>
      <c r="P210" s="110">
        <f>(100/Q210)*M210</f>
        <v>0.208333333333333</v>
      </c>
      <c r="Q210" s="79">
        <v>100</v>
      </c>
      <c r="R210" t="s" s="30">
        <v>768</v>
      </c>
      <c r="S210" s="39"/>
    </row>
    <row r="211" ht="18" customHeight="1">
      <c r="A211" t="s" s="20">
        <f>"L "&amp;B211</f>
        <v>8386</v>
      </c>
      <c r="B211" s="108">
        <v>208</v>
      </c>
      <c r="C211" s="108">
        <v>1846</v>
      </c>
      <c r="D211" s="145">
        <v>1</v>
      </c>
      <c r="E211" s="146"/>
      <c r="F211" s="131"/>
      <c r="G211" s="109">
        <f t="shared" si="1239"/>
        <v>0.305555555555556</v>
      </c>
      <c r="H211" s="109">
        <f>I211/240</f>
        <v>0.208333333333333</v>
      </c>
      <c r="I211" s="81">
        <f t="shared" si="1262"/>
        <v>50</v>
      </c>
      <c r="J211" t="s" s="34">
        <v>768</v>
      </c>
      <c r="K211" s="16"/>
      <c r="L211" s="131">
        <v>1</v>
      </c>
      <c r="M211" s="109">
        <f>MEDIAN(N211,O211)/240</f>
        <v>0.208333333333333</v>
      </c>
      <c r="N211" s="81"/>
      <c r="O211" s="81">
        <f t="shared" si="1262"/>
        <v>50</v>
      </c>
      <c r="P211" s="109">
        <f>(100/Q211)*M211</f>
        <v>0.208333333333333</v>
      </c>
      <c r="Q211" s="81">
        <v>100</v>
      </c>
      <c r="R211" t="s" s="34">
        <v>768</v>
      </c>
      <c r="S211" s="55"/>
    </row>
    <row r="212" ht="18" customHeight="1">
      <c r="A212" t="s" s="20">
        <f>"L "&amp;B212</f>
        <v>8387</v>
      </c>
      <c r="B212" s="106">
        <v>209</v>
      </c>
      <c r="C212" s="106">
        <v>1847</v>
      </c>
      <c r="D212" s="142">
        <v>1</v>
      </c>
      <c r="E212" s="143"/>
      <c r="F212" s="144"/>
      <c r="G212" s="110">
        <f t="shared" si="1239"/>
        <v>0.305555555555556</v>
      </c>
      <c r="H212" s="110">
        <f>I212/240</f>
        <v>0.208333333333333</v>
      </c>
      <c r="I212" s="79">
        <f t="shared" si="1262"/>
        <v>50</v>
      </c>
      <c r="J212" t="s" s="30">
        <v>768</v>
      </c>
      <c r="K212" s="32"/>
      <c r="L212" s="144">
        <v>1</v>
      </c>
      <c r="M212" s="110">
        <f>MEDIAN(N212,O212)/240</f>
        <v>0.208333333333333</v>
      </c>
      <c r="N212" s="79"/>
      <c r="O212" s="79">
        <f t="shared" si="1262"/>
        <v>50</v>
      </c>
      <c r="P212" s="110">
        <f>(100/Q212)*M212</f>
        <v>0.208333333333333</v>
      </c>
      <c r="Q212" s="79">
        <v>100</v>
      </c>
      <c r="R212" t="s" s="30">
        <v>768</v>
      </c>
      <c r="S212" s="39"/>
    </row>
    <row r="213" ht="18" customHeight="1">
      <c r="A213" t="s" s="20">
        <f>"L "&amp;B213</f>
        <v>8388</v>
      </c>
      <c r="B213" s="108">
        <v>210</v>
      </c>
      <c r="C213" s="108">
        <v>1848</v>
      </c>
      <c r="D213" s="145">
        <v>1</v>
      </c>
      <c r="E213" s="146"/>
      <c r="F213" s="131"/>
      <c r="G213" s="109">
        <f t="shared" si="1239"/>
        <v>0.305555555555556</v>
      </c>
      <c r="H213" s="109">
        <f>I213/240</f>
        <v>0.208333333333333</v>
      </c>
      <c r="I213" s="81">
        <f t="shared" si="1262"/>
        <v>50</v>
      </c>
      <c r="J213" t="s" s="34">
        <v>768</v>
      </c>
      <c r="K213" s="16"/>
      <c r="L213" s="131">
        <v>1</v>
      </c>
      <c r="M213" s="109">
        <f>MEDIAN(N213,O213)/240</f>
        <v>0.208333333333333</v>
      </c>
      <c r="N213" s="81"/>
      <c r="O213" s="81">
        <f t="shared" si="1262"/>
        <v>50</v>
      </c>
      <c r="P213" s="109">
        <f>(100/Q213)*M213</f>
        <v>0.208333333333333</v>
      </c>
      <c r="Q213" s="81">
        <v>100</v>
      </c>
      <c r="R213" t="s" s="34">
        <v>768</v>
      </c>
      <c r="S213" s="55"/>
    </row>
    <row r="214" ht="18" customHeight="1">
      <c r="A214" t="s" s="20">
        <f>"L "&amp;B214</f>
        <v>8389</v>
      </c>
      <c r="B214" s="106">
        <v>211</v>
      </c>
      <c r="C214" s="106">
        <v>1849</v>
      </c>
      <c r="D214" s="142">
        <v>1</v>
      </c>
      <c r="E214" s="143"/>
      <c r="F214" s="144"/>
      <c r="G214" s="110">
        <f t="shared" si="1239"/>
        <v>0.305555555555556</v>
      </c>
      <c r="H214" s="110">
        <f>I214/240</f>
        <v>0.208333333333333</v>
      </c>
      <c r="I214" s="79">
        <f t="shared" si="1262"/>
        <v>50</v>
      </c>
      <c r="J214" t="s" s="30">
        <v>768</v>
      </c>
      <c r="K214" s="32"/>
      <c r="L214" s="144">
        <v>1</v>
      </c>
      <c r="M214" s="110">
        <f>MEDIAN(N214,O214)/240</f>
        <v>0.208333333333333</v>
      </c>
      <c r="N214" s="79"/>
      <c r="O214" s="79">
        <f t="shared" si="1262"/>
        <v>50</v>
      </c>
      <c r="P214" s="110">
        <f>(100/Q214)*M214</f>
        <v>0.208333333333333</v>
      </c>
      <c r="Q214" s="79">
        <v>100</v>
      </c>
      <c r="R214" t="s" s="30">
        <v>768</v>
      </c>
      <c r="S214" s="39"/>
    </row>
    <row r="215" ht="48" customHeight="1">
      <c r="A215" t="s" s="20">
        <f>"L "&amp;B215</f>
        <v>8390</v>
      </c>
      <c r="B215" s="108">
        <v>212</v>
      </c>
      <c r="C215" s="108">
        <v>1850</v>
      </c>
      <c r="D215" s="145">
        <v>1</v>
      </c>
      <c r="E215" s="146"/>
      <c r="F215" s="131"/>
      <c r="G215" s="109">
        <f t="shared" si="1239"/>
        <v>0.305555555555556</v>
      </c>
      <c r="H215" s="109">
        <f>I215/240</f>
        <v>0.208333333333333</v>
      </c>
      <c r="I215" s="81">
        <f t="shared" si="1262"/>
        <v>50</v>
      </c>
      <c r="J215" t="s" s="34">
        <v>768</v>
      </c>
      <c r="K215" s="16"/>
      <c r="L215" s="131">
        <v>1</v>
      </c>
      <c r="M215" s="109">
        <f>MEDIAN(N215,O215)/240</f>
        <v>0.208333333333333</v>
      </c>
      <c r="N215" s="81"/>
      <c r="O215" s="81">
        <f t="shared" si="1262"/>
        <v>50</v>
      </c>
      <c r="P215" s="109">
        <f>(100/Q215)*M215</f>
        <v>0.208333333333333</v>
      </c>
      <c r="Q215" s="81">
        <v>100</v>
      </c>
      <c r="R215" t="s" s="34">
        <v>768</v>
      </c>
      <c r="S215" t="s" s="36">
        <v>8391</v>
      </c>
    </row>
    <row r="216" ht="18" customHeight="1">
      <c r="A216" t="s" s="20">
        <f>"L "&amp;B216</f>
        <v>8392</v>
      </c>
      <c r="B216" s="106">
        <v>213</v>
      </c>
      <c r="C216" s="106">
        <v>1851</v>
      </c>
      <c r="D216" s="142">
        <v>1</v>
      </c>
      <c r="E216" s="143"/>
      <c r="F216" s="144"/>
      <c r="G216" s="110">
        <f t="shared" si="1239"/>
        <v>0.305555555555556</v>
      </c>
      <c r="H216" s="110">
        <f>I216/240</f>
        <v>0.208333333333333</v>
      </c>
      <c r="I216" s="79">
        <f t="shared" si="1262"/>
        <v>50</v>
      </c>
      <c r="J216" t="s" s="30">
        <v>768</v>
      </c>
      <c r="K216" s="32"/>
      <c r="L216" s="144">
        <v>1</v>
      </c>
      <c r="M216" s="110">
        <f>MEDIAN(N216,O216)/240</f>
        <v>0.208333333333333</v>
      </c>
      <c r="N216" s="79"/>
      <c r="O216" s="79">
        <f t="shared" si="1262"/>
        <v>50</v>
      </c>
      <c r="P216" s="110">
        <f>(100/Q216)*M216</f>
        <v>0.208333333333333</v>
      </c>
      <c r="Q216" s="79">
        <v>100</v>
      </c>
      <c r="R216" t="s" s="30">
        <v>768</v>
      </c>
      <c r="S216" s="39"/>
    </row>
    <row r="217" ht="18" customHeight="1">
      <c r="A217" t="s" s="20">
        <f>"L "&amp;B217</f>
        <v>8393</v>
      </c>
      <c r="B217" s="108">
        <v>214</v>
      </c>
      <c r="C217" s="108">
        <v>1852</v>
      </c>
      <c r="D217" s="145">
        <v>1</v>
      </c>
      <c r="E217" s="146"/>
      <c r="F217" s="131"/>
      <c r="G217" s="109">
        <f t="shared" si="1239"/>
        <v>0.305555555555556</v>
      </c>
      <c r="H217" s="109">
        <f>I217/240</f>
        <v>0.208333333333333</v>
      </c>
      <c r="I217" s="81">
        <f t="shared" si="1262"/>
        <v>50</v>
      </c>
      <c r="J217" t="s" s="34">
        <v>768</v>
      </c>
      <c r="K217" s="16"/>
      <c r="L217" s="131">
        <v>1</v>
      </c>
      <c r="M217" s="109">
        <f>MEDIAN(N217,O217)/240</f>
        <v>0.208333333333333</v>
      </c>
      <c r="N217" s="81"/>
      <c r="O217" s="81">
        <f t="shared" si="1262"/>
        <v>50</v>
      </c>
      <c r="P217" s="109">
        <f>(100/Q217)*M217</f>
        <v>0.208333333333333</v>
      </c>
      <c r="Q217" s="81">
        <v>100</v>
      </c>
      <c r="R217" t="s" s="34">
        <v>768</v>
      </c>
      <c r="S217" s="55"/>
    </row>
    <row r="218" ht="18" customHeight="1">
      <c r="A218" t="s" s="20">
        <f>"L "&amp;B218</f>
        <v>8394</v>
      </c>
      <c r="B218" s="106">
        <v>215</v>
      </c>
      <c r="C218" s="106">
        <v>1853</v>
      </c>
      <c r="D218" s="142">
        <v>1</v>
      </c>
      <c r="E218" s="143">
        <f>D218*((4*12+1)/(4*12+2))</f>
        <v>0.98</v>
      </c>
      <c r="F218" s="144"/>
      <c r="G218" s="110">
        <f t="shared" si="1239"/>
        <v>0.305555555555556</v>
      </c>
      <c r="H218" s="110">
        <f>I218/240</f>
        <v>0.208333333333333</v>
      </c>
      <c r="I218" s="79">
        <f t="shared" si="1262"/>
        <v>50</v>
      </c>
      <c r="J218" t="s" s="30">
        <v>768</v>
      </c>
      <c r="K218" s="32"/>
      <c r="L218" s="144">
        <v>1</v>
      </c>
      <c r="M218" s="110">
        <f>MEDIAN(N218,O218)/240</f>
        <v>0.208333333333333</v>
      </c>
      <c r="N218" s="79"/>
      <c r="O218" s="79">
        <f t="shared" si="1262"/>
        <v>50</v>
      </c>
      <c r="P218" s="110">
        <f>(100/Q218)*M218</f>
        <v>0.208333333333333</v>
      </c>
      <c r="Q218" s="79">
        <v>100</v>
      </c>
      <c r="R218" t="s" s="30">
        <v>768</v>
      </c>
      <c r="S218" s="39"/>
    </row>
    <row r="219" ht="18" customHeight="1">
      <c r="A219" t="s" s="20">
        <f>"L "&amp;B219</f>
        <v>8395</v>
      </c>
      <c r="B219" s="108">
        <v>216</v>
      </c>
      <c r="C219" s="108">
        <v>1854</v>
      </c>
      <c r="D219" s="145">
        <v>1</v>
      </c>
      <c r="E219" s="146">
        <f>D219*((4*12+1)/(4*12+2))</f>
        <v>0.98</v>
      </c>
      <c r="F219" s="131"/>
      <c r="G219" s="109">
        <f t="shared" si="1239"/>
        <v>0.305555555555556</v>
      </c>
      <c r="H219" s="109">
        <f>I219/240</f>
        <v>0.208333333333333</v>
      </c>
      <c r="I219" s="81">
        <f t="shared" si="1262"/>
        <v>50</v>
      </c>
      <c r="J219" t="s" s="34">
        <v>768</v>
      </c>
      <c r="K219" s="16"/>
      <c r="L219" s="131">
        <v>1</v>
      </c>
      <c r="M219" s="109">
        <f>MEDIAN(N219,O219)/240</f>
        <v>0.208333333333333</v>
      </c>
      <c r="N219" s="81"/>
      <c r="O219" s="81">
        <f t="shared" si="1262"/>
        <v>50</v>
      </c>
      <c r="P219" s="109">
        <f>(100/Q219)*M219</f>
        <v>0.208333333333333</v>
      </c>
      <c r="Q219" s="81">
        <v>100</v>
      </c>
      <c r="R219" t="s" s="34">
        <v>768</v>
      </c>
      <c r="S219" s="55"/>
    </row>
    <row r="220" ht="28" customHeight="1">
      <c r="A220" t="s" s="20">
        <f>"L "&amp;B220</f>
        <v>8396</v>
      </c>
      <c r="B220" s="106">
        <v>217</v>
      </c>
      <c r="C220" s="106">
        <v>1855</v>
      </c>
      <c r="D220" s="142">
        <v>1</v>
      </c>
      <c r="E220" s="143">
        <f>D220*((4*12+1)/(4*12+2))</f>
        <v>0.98</v>
      </c>
      <c r="F220" s="144">
        <f>D220</f>
        <v>1</v>
      </c>
      <c r="G220" s="110"/>
      <c r="H220" s="110">
        <f>I220/240</f>
        <v>0.2</v>
      </c>
      <c r="I220" s="79">
        <f>4*12</f>
        <v>48</v>
      </c>
      <c r="J220" t="s" s="30">
        <v>768</v>
      </c>
      <c r="K220" t="s" s="30">
        <v>8397</v>
      </c>
      <c r="L220" s="144">
        <v>1</v>
      </c>
      <c r="M220" s="110">
        <f>MEDIAN(N220,O220)/240</f>
        <v>0.208333333333333</v>
      </c>
      <c r="N220" s="79"/>
      <c r="O220" s="79">
        <f t="shared" si="1262"/>
        <v>50</v>
      </c>
      <c r="P220" s="110">
        <f>(100/Q220)*M220</f>
        <v>0.208333333333333</v>
      </c>
      <c r="Q220" s="79">
        <v>100</v>
      </c>
      <c r="R220" t="s" s="30">
        <v>768</v>
      </c>
      <c r="S220" s="39"/>
    </row>
    <row r="221" ht="18" customHeight="1">
      <c r="A221" t="s" s="20">
        <f>"L "&amp;B221</f>
        <v>8398</v>
      </c>
      <c r="B221" s="108">
        <v>218</v>
      </c>
      <c r="C221" s="108">
        <v>1856</v>
      </c>
      <c r="D221" s="145">
        <v>1</v>
      </c>
      <c r="E221" s="146">
        <f>D221*((4*12+1)/(4*12+2))</f>
        <v>0.98</v>
      </c>
      <c r="F221" s="131">
        <f>D221</f>
        <v>1</v>
      </c>
      <c r="G221" s="109"/>
      <c r="H221" s="109">
        <f>I221/240</f>
        <v>0.2</v>
      </c>
      <c r="I221" s="81">
        <f>4*12</f>
        <v>48</v>
      </c>
      <c r="J221" t="s" s="34">
        <v>768</v>
      </c>
      <c r="K221" s="16"/>
      <c r="L221" s="131">
        <v>1</v>
      </c>
      <c r="M221" s="109">
        <f>MEDIAN(N221,O221)/240</f>
        <v>0.208333333333333</v>
      </c>
      <c r="N221" s="81"/>
      <c r="O221" s="81">
        <f t="shared" si="1262"/>
        <v>50</v>
      </c>
      <c r="P221" s="109">
        <f>(100/Q221)*M221</f>
        <v>0.208333333333333</v>
      </c>
      <c r="Q221" s="81">
        <v>100</v>
      </c>
      <c r="R221" t="s" s="34">
        <v>768</v>
      </c>
      <c r="S221" s="55"/>
    </row>
    <row r="222" ht="18" customHeight="1">
      <c r="A222" t="s" s="20">
        <f>"L "&amp;B222</f>
        <v>8399</v>
      </c>
      <c r="B222" s="106">
        <v>219</v>
      </c>
      <c r="C222" s="106">
        <v>1857</v>
      </c>
      <c r="D222" s="142">
        <v>1</v>
      </c>
      <c r="E222" s="143">
        <f>D222*((4*12+1)/(4*12+2))</f>
        <v>0.98</v>
      </c>
      <c r="F222" s="144">
        <f>D222</f>
        <v>1</v>
      </c>
      <c r="G222" s="110"/>
      <c r="H222" s="110">
        <f>I222/240</f>
        <v>0.2</v>
      </c>
      <c r="I222" s="79">
        <f>4*12</f>
        <v>48</v>
      </c>
      <c r="J222" t="s" s="30">
        <v>768</v>
      </c>
      <c r="K222" s="32"/>
      <c r="L222" s="144">
        <v>1</v>
      </c>
      <c r="M222" s="110">
        <f>MEDIAN(N222,O222)/240</f>
        <v>0.208333333333333</v>
      </c>
      <c r="N222" s="79"/>
      <c r="O222" s="79">
        <f t="shared" si="1262"/>
        <v>50</v>
      </c>
      <c r="P222" s="110">
        <f>(100/Q222)*M222</f>
        <v>0.208333333333333</v>
      </c>
      <c r="Q222" s="79">
        <v>100</v>
      </c>
      <c r="R222" t="s" s="30">
        <v>768</v>
      </c>
      <c r="S222" s="39"/>
    </row>
    <row r="223" ht="18" customHeight="1">
      <c r="A223" t="s" s="20">
        <f>"L "&amp;B223</f>
        <v>8400</v>
      </c>
      <c r="B223" s="108">
        <v>220</v>
      </c>
      <c r="C223" s="108">
        <v>1858</v>
      </c>
      <c r="D223" s="145">
        <v>1</v>
      </c>
      <c r="E223" s="146">
        <f>D223*((4*12+1)/(4*12+2))</f>
        <v>0.98</v>
      </c>
      <c r="F223" s="131">
        <f>D223</f>
        <v>1</v>
      </c>
      <c r="G223" s="109"/>
      <c r="H223" s="109">
        <f>I223/240</f>
        <v>0.2</v>
      </c>
      <c r="I223" s="81">
        <f>4*12</f>
        <v>48</v>
      </c>
      <c r="J223" t="s" s="34">
        <v>768</v>
      </c>
      <c r="K223" s="16"/>
      <c r="L223" s="131">
        <v>1</v>
      </c>
      <c r="M223" s="109">
        <f>MEDIAN(N223,O223)/240</f>
        <v>0.208333333333333</v>
      </c>
      <c r="N223" s="81"/>
      <c r="O223" s="81">
        <f t="shared" si="1262"/>
        <v>50</v>
      </c>
      <c r="P223" s="109">
        <f>(100/Q223)*M223</f>
        <v>0.208333333333333</v>
      </c>
      <c r="Q223" s="81">
        <v>100</v>
      </c>
      <c r="R223" t="s" s="34">
        <v>768</v>
      </c>
      <c r="S223" s="55"/>
    </row>
    <row r="224" ht="18" customHeight="1">
      <c r="A224" t="s" s="20">
        <f>"L "&amp;B224</f>
        <v>8401</v>
      </c>
      <c r="B224" s="106">
        <v>221</v>
      </c>
      <c r="C224" s="106">
        <v>1859</v>
      </c>
      <c r="D224" s="142">
        <v>1</v>
      </c>
      <c r="E224" s="143">
        <f>D224*((4*12+1)/(4*12+2))</f>
        <v>0.98</v>
      </c>
      <c r="F224" s="144">
        <f>D224</f>
        <v>1</v>
      </c>
      <c r="G224" s="110"/>
      <c r="H224" s="110">
        <f>I224/240</f>
        <v>0.2</v>
      </c>
      <c r="I224" s="79">
        <f>4*12</f>
        <v>48</v>
      </c>
      <c r="J224" t="s" s="30">
        <v>768</v>
      </c>
      <c r="K224" s="32"/>
      <c r="L224" s="144">
        <v>1</v>
      </c>
      <c r="M224" s="110">
        <f>MEDIAN(N224,O224)/240</f>
        <v>0.208333333333333</v>
      </c>
      <c r="N224" s="79"/>
      <c r="O224" s="79">
        <f t="shared" si="1262"/>
        <v>50</v>
      </c>
      <c r="P224" s="110">
        <f>(100/Q224)*M224</f>
        <v>0.208333333333333</v>
      </c>
      <c r="Q224" s="79">
        <v>100</v>
      </c>
      <c r="R224" t="s" s="30">
        <v>768</v>
      </c>
      <c r="S224" s="39"/>
    </row>
    <row r="225" ht="18" customHeight="1">
      <c r="A225" t="s" s="20">
        <f>"L "&amp;B225</f>
        <v>8402</v>
      </c>
      <c r="B225" s="108">
        <v>222</v>
      </c>
      <c r="C225" s="108">
        <v>1860</v>
      </c>
      <c r="D225" s="145">
        <v>1</v>
      </c>
      <c r="E225" s="146">
        <f>D225*((4*12+1)/(4*12+2))</f>
        <v>0.98</v>
      </c>
      <c r="F225" s="131">
        <f>D225</f>
        <v>1</v>
      </c>
      <c r="G225" s="109"/>
      <c r="H225" s="109">
        <f>I225/240</f>
        <v>0.2</v>
      </c>
      <c r="I225" s="81">
        <f>4*12</f>
        <v>48</v>
      </c>
      <c r="J225" t="s" s="34">
        <v>768</v>
      </c>
      <c r="K225" s="16"/>
      <c r="L225" s="131">
        <v>1</v>
      </c>
      <c r="M225" s="109">
        <f>MEDIAN(N225,O225)/240</f>
        <v>0.208333333333333</v>
      </c>
      <c r="N225" s="81"/>
      <c r="O225" s="81">
        <f t="shared" si="1262"/>
        <v>50</v>
      </c>
      <c r="P225" s="109">
        <f>(100/Q225)*M225</f>
        <v>0.208333333333333</v>
      </c>
      <c r="Q225" s="81">
        <v>100</v>
      </c>
      <c r="R225" t="s" s="34">
        <v>768</v>
      </c>
      <c r="S225" s="55"/>
    </row>
    <row r="226" ht="18" customHeight="1">
      <c r="A226" t="s" s="20">
        <f>"L "&amp;B226</f>
        <v>8403</v>
      </c>
      <c r="B226" s="106">
        <v>223</v>
      </c>
      <c r="C226" s="106">
        <v>1861</v>
      </c>
      <c r="D226" s="142">
        <v>1</v>
      </c>
      <c r="E226" s="143">
        <f>D226*((4*12+1)/(4*12+2))</f>
        <v>0.98</v>
      </c>
      <c r="F226" s="144">
        <f>D226</f>
        <v>1</v>
      </c>
      <c r="G226" s="110"/>
      <c r="H226" s="110">
        <f>I226/240</f>
        <v>0.2</v>
      </c>
      <c r="I226" s="79">
        <f>4*12</f>
        <v>48</v>
      </c>
      <c r="J226" t="s" s="30">
        <v>768</v>
      </c>
      <c r="K226" s="32"/>
      <c r="L226" s="144">
        <v>1</v>
      </c>
      <c r="M226" s="110">
        <f>MEDIAN(N226,O226)/240</f>
        <v>0.208333333333333</v>
      </c>
      <c r="N226" s="79"/>
      <c r="O226" s="79">
        <f t="shared" si="1262"/>
        <v>50</v>
      </c>
      <c r="P226" s="110">
        <f>(100/Q226)*M226</f>
        <v>0.208333333333333</v>
      </c>
      <c r="Q226" s="79">
        <v>100</v>
      </c>
      <c r="R226" t="s" s="30">
        <v>768</v>
      </c>
      <c r="S226" s="39"/>
    </row>
    <row r="227" ht="18" customHeight="1">
      <c r="A227" t="s" s="20">
        <f>"L "&amp;B227</f>
        <v>8404</v>
      </c>
      <c r="B227" s="108">
        <v>224</v>
      </c>
      <c r="C227" s="108">
        <v>1862</v>
      </c>
      <c r="D227" s="145">
        <v>1</v>
      </c>
      <c r="E227" s="146">
        <f>D227*((4*12+1)/(4*12+2))</f>
        <v>0.98</v>
      </c>
      <c r="F227" s="131">
        <f>D227</f>
        <v>1</v>
      </c>
      <c r="G227" s="109"/>
      <c r="H227" s="109">
        <f>I227/240</f>
        <v>0.2</v>
      </c>
      <c r="I227" s="81">
        <f>4*12</f>
        <v>48</v>
      </c>
      <c r="J227" t="s" s="34">
        <v>768</v>
      </c>
      <c r="K227" s="16"/>
      <c r="L227" s="131">
        <v>1</v>
      </c>
      <c r="M227" s="109">
        <f>MEDIAN(N227,O227)/240</f>
        <v>0.208333333333333</v>
      </c>
      <c r="N227" s="81"/>
      <c r="O227" s="81">
        <f t="shared" si="1262"/>
        <v>50</v>
      </c>
      <c r="P227" s="109">
        <f>(100/Q227)*M227</f>
        <v>0.208333333333333</v>
      </c>
      <c r="Q227" s="81">
        <v>100</v>
      </c>
      <c r="R227" t="s" s="34">
        <v>768</v>
      </c>
      <c r="S227" s="55"/>
    </row>
    <row r="228" ht="18" customHeight="1">
      <c r="A228" t="s" s="20">
        <f>"L "&amp;B228</f>
        <v>8405</v>
      </c>
      <c r="B228" s="106">
        <v>225</v>
      </c>
      <c r="C228" s="106">
        <v>1863</v>
      </c>
      <c r="D228" s="142">
        <v>1</v>
      </c>
      <c r="E228" s="143">
        <f>D228*((4*12+1)/(4*12+2))</f>
        <v>0.98</v>
      </c>
      <c r="F228" s="144">
        <f>D228</f>
        <v>1</v>
      </c>
      <c r="G228" s="110"/>
      <c r="H228" s="110">
        <f>I228/240</f>
        <v>0.2</v>
      </c>
      <c r="I228" s="79">
        <f>4*12</f>
        <v>48</v>
      </c>
      <c r="J228" t="s" s="30">
        <v>768</v>
      </c>
      <c r="K228" s="32"/>
      <c r="L228" s="144">
        <v>1</v>
      </c>
      <c r="M228" s="110">
        <f>MEDIAN(N228,O228)/240</f>
        <v>0.208333333333333</v>
      </c>
      <c r="N228" s="79"/>
      <c r="O228" s="79">
        <f t="shared" si="1262"/>
        <v>50</v>
      </c>
      <c r="P228" s="110">
        <f>(100/Q228)*M228</f>
        <v>0.208333333333333</v>
      </c>
      <c r="Q228" s="79">
        <v>100</v>
      </c>
      <c r="R228" t="s" s="30">
        <v>768</v>
      </c>
      <c r="S228" s="39"/>
    </row>
    <row r="229" ht="18" customHeight="1">
      <c r="A229" t="s" s="20">
        <f>"L "&amp;B229</f>
        <v>8406</v>
      </c>
      <c r="B229" s="108">
        <v>226</v>
      </c>
      <c r="C229" s="108">
        <v>1864</v>
      </c>
      <c r="D229" s="145">
        <v>1</v>
      </c>
      <c r="E229" s="146">
        <f>D229*((4*12+1)/(4*12+2))</f>
        <v>0.98</v>
      </c>
      <c r="F229" s="131">
        <f>D229</f>
        <v>1</v>
      </c>
      <c r="G229" s="109"/>
      <c r="H229" s="109">
        <f>I229/240</f>
        <v>0.2</v>
      </c>
      <c r="I229" s="81">
        <f>4*12</f>
        <v>48</v>
      </c>
      <c r="J229" t="s" s="34">
        <v>768</v>
      </c>
      <c r="K229" s="16"/>
      <c r="L229" s="131">
        <v>1</v>
      </c>
      <c r="M229" s="109">
        <f>MEDIAN(N229,O229)/240</f>
        <v>0.208333333333333</v>
      </c>
      <c r="N229" s="81"/>
      <c r="O229" s="81">
        <f t="shared" si="1262"/>
        <v>50</v>
      </c>
      <c r="P229" s="109">
        <f>(100/Q229)*M229</f>
        <v>0.208333333333333</v>
      </c>
      <c r="Q229" s="81">
        <v>100</v>
      </c>
      <c r="R229" t="s" s="34">
        <v>768</v>
      </c>
      <c r="S229" s="55"/>
    </row>
    <row r="230" ht="28" customHeight="1">
      <c r="A230" t="s" s="20">
        <f>"L "&amp;B230</f>
        <v>8407</v>
      </c>
      <c r="B230" s="106">
        <v>227</v>
      </c>
      <c r="C230" s="106">
        <v>1865</v>
      </c>
      <c r="D230" s="142">
        <v>1</v>
      </c>
      <c r="E230" s="143">
        <f>D230*((4*12+1)/(4*12+2))</f>
        <v>0.98</v>
      </c>
      <c r="F230" s="144">
        <f>D230</f>
        <v>1</v>
      </c>
      <c r="G230" s="110"/>
      <c r="H230" s="110">
        <f>I230/240</f>
        <v>0.2</v>
      </c>
      <c r="I230" s="79">
        <f>4*12</f>
        <v>48</v>
      </c>
      <c r="J230" t="s" s="30">
        <v>8408</v>
      </c>
      <c r="K230" s="32"/>
      <c r="L230" s="144">
        <v>1</v>
      </c>
      <c r="M230" s="110">
        <f>MEDIAN(N230,O230)/240</f>
        <v>0.208333333333333</v>
      </c>
      <c r="N230" s="79"/>
      <c r="O230" s="79">
        <f t="shared" si="1262"/>
        <v>50</v>
      </c>
      <c r="P230" s="110">
        <f>(100/Q230)*M230</f>
        <v>0.208333333333333</v>
      </c>
      <c r="Q230" s="79">
        <v>100</v>
      </c>
      <c r="R230" t="s" s="30">
        <v>768</v>
      </c>
      <c r="S230" s="39"/>
    </row>
    <row r="231" ht="18" customHeight="1">
      <c r="A231" t="s" s="20">
        <f>"L "&amp;B231</f>
        <v>8409</v>
      </c>
      <c r="B231" s="108">
        <v>228</v>
      </c>
      <c r="C231" s="108">
        <v>1866</v>
      </c>
      <c r="D231" s="145">
        <v>1</v>
      </c>
      <c r="E231" s="146">
        <f>D231*((4*12+1)/(4*12+2))</f>
        <v>0.98</v>
      </c>
      <c r="F231" s="131">
        <f>D231</f>
        <v>1</v>
      </c>
      <c r="G231" s="109"/>
      <c r="H231" s="109">
        <f>I231/240</f>
        <v>0.2</v>
      </c>
      <c r="I231" s="81">
        <f>4*12</f>
        <v>48</v>
      </c>
      <c r="J231" t="s" s="34">
        <v>768</v>
      </c>
      <c r="K231" s="16"/>
      <c r="L231" s="131">
        <v>1</v>
      </c>
      <c r="M231" s="109">
        <f>MEDIAN(N231,O231)/240</f>
        <v>0.208333333333333</v>
      </c>
      <c r="N231" s="81"/>
      <c r="O231" s="81">
        <f t="shared" si="1262"/>
        <v>50</v>
      </c>
      <c r="P231" s="109">
        <f>(100/Q231)*M231</f>
        <v>0.208333333333333</v>
      </c>
      <c r="Q231" s="81">
        <v>100</v>
      </c>
      <c r="R231" t="s" s="34">
        <v>768</v>
      </c>
      <c r="S231" s="55"/>
    </row>
    <row r="232" ht="28" customHeight="1">
      <c r="A232" t="s" s="20">
        <f>"L "&amp;B232</f>
        <v>8410</v>
      </c>
      <c r="B232" s="106">
        <v>229</v>
      </c>
      <c r="C232" s="106">
        <v>1867</v>
      </c>
      <c r="D232" s="142">
        <v>1</v>
      </c>
      <c r="E232" s="143">
        <f>D232*((4*12+1)/(4*12+2))</f>
        <v>0.98</v>
      </c>
      <c r="F232" s="144">
        <f>D232</f>
        <v>1</v>
      </c>
      <c r="G232" s="110"/>
      <c r="H232" s="110">
        <f>I232/240</f>
        <v>0.2</v>
      </c>
      <c r="I232" s="79">
        <f>4*12</f>
        <v>48</v>
      </c>
      <c r="J232" t="s" s="30">
        <v>8411</v>
      </c>
      <c r="K232" s="32"/>
      <c r="L232" s="144">
        <v>1</v>
      </c>
      <c r="M232" s="110">
        <f>MEDIAN(N232,O232)/240</f>
        <v>0.208333333333333</v>
      </c>
      <c r="N232" s="79"/>
      <c r="O232" s="79">
        <f t="shared" si="1262"/>
        <v>50</v>
      </c>
      <c r="P232" s="110">
        <f>(100/Q232)*M232</f>
        <v>0.208333333333333</v>
      </c>
      <c r="Q232" s="79">
        <v>100</v>
      </c>
      <c r="R232" t="s" s="30">
        <v>768</v>
      </c>
      <c r="S232" s="39"/>
    </row>
    <row r="233" ht="28" customHeight="1">
      <c r="A233" t="s" s="20">
        <f>"L "&amp;B233</f>
        <v>8412</v>
      </c>
      <c r="B233" s="108">
        <v>230</v>
      </c>
      <c r="C233" s="108">
        <v>1868</v>
      </c>
      <c r="D233" s="145">
        <v>1</v>
      </c>
      <c r="E233" s="146">
        <f>D233*((4*12+1)/(4*12+2))</f>
        <v>0.98</v>
      </c>
      <c r="F233" s="131">
        <f>D233</f>
        <v>1</v>
      </c>
      <c r="G233" s="109"/>
      <c r="H233" s="109">
        <f>I233/240</f>
        <v>0.2</v>
      </c>
      <c r="I233" s="81">
        <f>4*12</f>
        <v>48</v>
      </c>
      <c r="J233" t="s" s="34">
        <v>8413</v>
      </c>
      <c r="K233" s="16"/>
      <c r="L233" s="131">
        <v>1</v>
      </c>
      <c r="M233" s="109">
        <f>MEDIAN(N233,O233)/240</f>
        <v>0.208333333333333</v>
      </c>
      <c r="N233" s="81"/>
      <c r="O233" s="81">
        <f t="shared" si="1262"/>
        <v>50</v>
      </c>
      <c r="P233" s="109">
        <f>(100/Q233)*M233</f>
        <v>0.208333333333333</v>
      </c>
      <c r="Q233" s="81">
        <v>100</v>
      </c>
      <c r="R233" t="s" s="34">
        <v>768</v>
      </c>
      <c r="S233" s="55"/>
    </row>
    <row r="234" ht="28" customHeight="1">
      <c r="A234" t="s" s="20">
        <f>"L "&amp;B234</f>
        <v>8414</v>
      </c>
      <c r="B234" s="106">
        <v>231</v>
      </c>
      <c r="C234" s="106">
        <v>1869</v>
      </c>
      <c r="D234" s="142">
        <v>1</v>
      </c>
      <c r="E234" s="143">
        <f>D234*((4*12+1)/(4*12+2))</f>
        <v>0.98</v>
      </c>
      <c r="F234" s="144">
        <f>D234</f>
        <v>1</v>
      </c>
      <c r="G234" s="110"/>
      <c r="H234" s="110">
        <f>I234/240</f>
        <v>0.2</v>
      </c>
      <c r="I234" s="79">
        <f>4*12</f>
        <v>48</v>
      </c>
      <c r="J234" t="s" s="30">
        <v>8415</v>
      </c>
      <c r="K234" s="32"/>
      <c r="L234" s="144">
        <v>1</v>
      </c>
      <c r="M234" s="110">
        <f>MEDIAN(N234,O234)/240</f>
        <v>0.208333333333333</v>
      </c>
      <c r="N234" s="79"/>
      <c r="O234" s="79">
        <f t="shared" si="1262"/>
        <v>50</v>
      </c>
      <c r="P234" s="110">
        <f>(100/Q234)*M234</f>
        <v>0.208333333333333</v>
      </c>
      <c r="Q234" s="79">
        <v>100</v>
      </c>
      <c r="R234" t="s" s="30">
        <v>768</v>
      </c>
      <c r="S234" s="39"/>
    </row>
    <row r="235" ht="28" customHeight="1">
      <c r="A235" t="s" s="20">
        <f>"L "&amp;B235</f>
        <v>8416</v>
      </c>
      <c r="B235" s="108">
        <v>232</v>
      </c>
      <c r="C235" s="108">
        <v>1870</v>
      </c>
      <c r="D235" s="145">
        <v>1</v>
      </c>
      <c r="E235" s="146">
        <f>D235*((4*12+1)/(4*12+2))</f>
        <v>0.98</v>
      </c>
      <c r="F235" s="131">
        <f>D235</f>
        <v>1</v>
      </c>
      <c r="G235" s="109"/>
      <c r="H235" s="109">
        <f>I235/240</f>
        <v>0.2</v>
      </c>
      <c r="I235" s="81">
        <f>4*12</f>
        <v>48</v>
      </c>
      <c r="J235" t="s" s="34">
        <v>8417</v>
      </c>
      <c r="K235" s="16"/>
      <c r="L235" s="131">
        <v>1</v>
      </c>
      <c r="M235" s="109">
        <f>MEDIAN(N235,O235)/240</f>
        <v>0.208333333333333</v>
      </c>
      <c r="N235" s="81"/>
      <c r="O235" s="81">
        <f t="shared" si="1262"/>
        <v>50</v>
      </c>
      <c r="P235" s="109">
        <f>(100/Q235)*M235</f>
        <v>0.208333333333333</v>
      </c>
      <c r="Q235" s="81">
        <v>100</v>
      </c>
      <c r="R235" t="s" s="34">
        <v>768</v>
      </c>
      <c r="S235" s="55"/>
    </row>
    <row r="236" ht="18" customHeight="1">
      <c r="A236" t="s" s="20">
        <f>"L "&amp;B236</f>
        <v>8418</v>
      </c>
      <c r="B236" s="106">
        <v>233</v>
      </c>
      <c r="C236" s="106">
        <v>1871</v>
      </c>
      <c r="D236" s="142">
        <v>1</v>
      </c>
      <c r="E236" s="143">
        <f>D236*((4*12+1)/(4*12+2))</f>
        <v>0.98</v>
      </c>
      <c r="F236" s="144">
        <f>D236</f>
        <v>1</v>
      </c>
      <c r="G236" s="110"/>
      <c r="H236" s="110">
        <f>I236/240</f>
        <v>0.2</v>
      </c>
      <c r="I236" s="79">
        <f>4*12</f>
        <v>48</v>
      </c>
      <c r="J236" t="s" s="30">
        <v>768</v>
      </c>
      <c r="K236" s="32"/>
      <c r="L236" s="144">
        <v>1</v>
      </c>
      <c r="M236" s="110">
        <f>MEDIAN(N236,O236)/240</f>
        <v>0.208333333333333</v>
      </c>
      <c r="N236" s="79"/>
      <c r="O236" s="79">
        <f t="shared" si="1262"/>
        <v>50</v>
      </c>
      <c r="P236" s="110">
        <f>(100/Q236)*M236</f>
        <v>0.208333333333333</v>
      </c>
      <c r="Q236" s="79">
        <v>100</v>
      </c>
      <c r="R236" t="s" s="30">
        <v>768</v>
      </c>
      <c r="S236" s="39"/>
    </row>
    <row r="237" ht="18" customHeight="1">
      <c r="A237" t="s" s="20">
        <f>"L "&amp;B237</f>
        <v>8419</v>
      </c>
      <c r="B237" s="108">
        <v>234</v>
      </c>
      <c r="C237" s="108">
        <v>1872</v>
      </c>
      <c r="D237" s="145">
        <v>1</v>
      </c>
      <c r="E237" s="146">
        <f>D237*((4*12+1)/(4*12+2))</f>
        <v>0.98</v>
      </c>
      <c r="F237" s="131">
        <f>D237</f>
        <v>1</v>
      </c>
      <c r="G237" s="109"/>
      <c r="H237" s="109">
        <f>I237/240</f>
        <v>0.2</v>
      </c>
      <c r="I237" s="81">
        <f>4*12</f>
        <v>48</v>
      </c>
      <c r="J237" t="s" s="34">
        <v>768</v>
      </c>
      <c r="K237" s="16"/>
      <c r="L237" s="131">
        <v>1</v>
      </c>
      <c r="M237" s="109">
        <f>MEDIAN(N237,O237)/240</f>
        <v>0.208333333333333</v>
      </c>
      <c r="N237" s="81"/>
      <c r="O237" s="81">
        <f t="shared" si="1262"/>
        <v>50</v>
      </c>
      <c r="P237" s="109">
        <f>(100/Q237)*M237</f>
        <v>0.208333333333333</v>
      </c>
      <c r="Q237" s="81">
        <v>100</v>
      </c>
      <c r="R237" t="s" s="34">
        <v>768</v>
      </c>
      <c r="S237" s="55"/>
    </row>
    <row r="238" ht="38" customHeight="1">
      <c r="A238" t="s" s="20">
        <f>"L "&amp;B238</f>
        <v>8420</v>
      </c>
      <c r="B238" s="106">
        <v>235</v>
      </c>
      <c r="C238" s="106">
        <v>1873</v>
      </c>
      <c r="D238" s="142">
        <v>1</v>
      </c>
      <c r="E238" s="143">
        <f>D238*((4*12+1)/(4*12+2))</f>
        <v>0.98</v>
      </c>
      <c r="F238" s="144">
        <f>D238</f>
        <v>1</v>
      </c>
      <c r="G238" s="110"/>
      <c r="H238" s="110">
        <f>I238/240</f>
        <v>0.2</v>
      </c>
      <c r="I238" s="79">
        <f>4*12</f>
        <v>48</v>
      </c>
      <c r="J238" t="s" s="30">
        <v>768</v>
      </c>
      <c r="K238" t="s" s="30">
        <v>8421</v>
      </c>
      <c r="L238" s="144">
        <v>1</v>
      </c>
      <c r="M238" s="110">
        <f>MEDIAN(N238,O238)/240</f>
        <v>0.208333333333333</v>
      </c>
      <c r="N238" s="79"/>
      <c r="O238" s="79">
        <f t="shared" si="1262"/>
        <v>50</v>
      </c>
      <c r="P238" s="110">
        <f>(100/Q238)*M238</f>
        <v>0.208333333333333</v>
      </c>
      <c r="Q238" s="79">
        <v>100</v>
      </c>
      <c r="R238" t="s" s="30">
        <v>768</v>
      </c>
      <c r="S238" s="39"/>
    </row>
    <row r="239" ht="18" customHeight="1">
      <c r="A239" t="s" s="20">
        <f>"L "&amp;B239</f>
        <v>8422</v>
      </c>
      <c r="B239" s="108">
        <v>236</v>
      </c>
      <c r="C239" s="108">
        <v>1874</v>
      </c>
      <c r="D239" s="145">
        <v>1</v>
      </c>
      <c r="E239" s="146">
        <f>D239*((4*12+1)/(4*12+2))</f>
        <v>0.98</v>
      </c>
      <c r="F239" s="131">
        <f>D239</f>
        <v>1</v>
      </c>
      <c r="G239" s="109"/>
      <c r="H239" s="109">
        <f>I239/240</f>
        <v>0.2</v>
      </c>
      <c r="I239" s="81">
        <f>4*12</f>
        <v>48</v>
      </c>
      <c r="J239" t="s" s="34">
        <v>768</v>
      </c>
      <c r="K239" s="16"/>
      <c r="L239" s="131">
        <v>1</v>
      </c>
      <c r="M239" s="109">
        <f>MEDIAN(N239,O239)/240</f>
        <v>0.208333333333333</v>
      </c>
      <c r="N239" s="81"/>
      <c r="O239" s="81">
        <f t="shared" si="1262"/>
        <v>50</v>
      </c>
      <c r="P239" s="109">
        <f>(100/Q239)*M239</f>
        <v>0.208333333333333</v>
      </c>
      <c r="Q239" s="81">
        <v>100</v>
      </c>
      <c r="R239" t="s" s="34">
        <v>768</v>
      </c>
      <c r="S239" s="55"/>
    </row>
    <row r="240" ht="18" customHeight="1">
      <c r="A240" t="s" s="20">
        <f>"L "&amp;B240</f>
        <v>8423</v>
      </c>
      <c r="B240" s="106">
        <v>237</v>
      </c>
      <c r="C240" s="106">
        <v>1875</v>
      </c>
      <c r="D240" s="142">
        <v>1</v>
      </c>
      <c r="E240" s="143">
        <f>D240*((4*12+1)/(4*12+2))</f>
        <v>0.98</v>
      </c>
      <c r="F240" s="144">
        <f>D240</f>
        <v>1</v>
      </c>
      <c r="G240" s="110"/>
      <c r="H240" s="110">
        <f>I240/240</f>
        <v>0.2</v>
      </c>
      <c r="I240" s="79">
        <f>4*12</f>
        <v>48</v>
      </c>
      <c r="J240" t="s" s="30">
        <v>768</v>
      </c>
      <c r="K240" s="32"/>
      <c r="L240" s="144">
        <v>1</v>
      </c>
      <c r="M240" s="110">
        <f>MEDIAN(N240,O240)/240</f>
        <v>0.208333333333333</v>
      </c>
      <c r="N240" s="79"/>
      <c r="O240" s="79">
        <f t="shared" si="1262"/>
        <v>50</v>
      </c>
      <c r="P240" s="110">
        <f>(100/Q240)*M240</f>
        <v>0.208333333333333</v>
      </c>
      <c r="Q240" s="79">
        <v>100</v>
      </c>
      <c r="R240" t="s" s="30">
        <v>768</v>
      </c>
      <c r="S240" s="39"/>
    </row>
    <row r="241" ht="38" customHeight="1">
      <c r="A241" t="s" s="20">
        <f>"L "&amp;B241</f>
        <v>8424</v>
      </c>
      <c r="B241" s="108">
        <v>238</v>
      </c>
      <c r="C241" s="108">
        <v>1876</v>
      </c>
      <c r="D241" s="145">
        <v>1</v>
      </c>
      <c r="E241" s="146">
        <f>D241*((4*12+1)/(4*12+2))</f>
        <v>0.98</v>
      </c>
      <c r="F241" s="131">
        <f>D241</f>
        <v>1</v>
      </c>
      <c r="G241" s="109"/>
      <c r="H241" s="109">
        <f>I241/240</f>
        <v>0.2</v>
      </c>
      <c r="I241" s="81">
        <f>4*12</f>
        <v>48</v>
      </c>
      <c r="J241" t="s" s="34">
        <v>768</v>
      </c>
      <c r="K241" s="16"/>
      <c r="L241" s="131">
        <v>1</v>
      </c>
      <c r="M241" s="109">
        <f>MEDIAN(N241,O241)/240</f>
        <v>0.208333333333333</v>
      </c>
      <c r="N241" s="81"/>
      <c r="O241" s="81">
        <f t="shared" si="1262"/>
        <v>50</v>
      </c>
      <c r="P241" s="109">
        <f>(100/Q241)*M241</f>
        <v>0.208333333333333</v>
      </c>
      <c r="Q241" s="81">
        <v>100</v>
      </c>
      <c r="R241" t="s" s="34">
        <v>768</v>
      </c>
      <c r="S241" t="s" s="36">
        <v>8425</v>
      </c>
    </row>
    <row r="242" ht="18" customHeight="1">
      <c r="A242" t="s" s="20">
        <f>"L "&amp;B242</f>
        <v>8426</v>
      </c>
      <c r="B242" s="106">
        <v>239</v>
      </c>
      <c r="C242" s="106">
        <v>1877</v>
      </c>
      <c r="D242" s="142">
        <v>1</v>
      </c>
      <c r="E242" s="143">
        <f>D242*((4*12+1)/(4*12+2))</f>
        <v>0.98</v>
      </c>
      <c r="F242" s="144">
        <f>D242</f>
        <v>1</v>
      </c>
      <c r="G242" s="110"/>
      <c r="H242" s="110">
        <f>I242/240</f>
        <v>0.2</v>
      </c>
      <c r="I242" s="79">
        <f>4*12</f>
        <v>48</v>
      </c>
      <c r="J242" t="s" s="30">
        <v>768</v>
      </c>
      <c r="K242" s="32"/>
      <c r="L242" s="144"/>
      <c r="M242" s="110"/>
      <c r="N242" s="52"/>
      <c r="O242" s="60"/>
      <c r="P242" s="110"/>
      <c r="Q242" s="79"/>
      <c r="R242" s="32"/>
      <c r="S242" s="39"/>
    </row>
    <row r="243" ht="18" customHeight="1">
      <c r="A243" t="s" s="20">
        <f>"L "&amp;B243</f>
        <v>8427</v>
      </c>
      <c r="B243" s="108">
        <v>240</v>
      </c>
      <c r="C243" s="108">
        <v>1878</v>
      </c>
      <c r="D243" s="145">
        <v>1</v>
      </c>
      <c r="E243" s="146">
        <f>D243*((4*12+1)/(4*12+2))</f>
        <v>0.98</v>
      </c>
      <c r="F243" s="131">
        <f>D243</f>
        <v>1</v>
      </c>
      <c r="G243" s="109"/>
      <c r="H243" s="109">
        <f>I243/240</f>
        <v>0.2</v>
      </c>
      <c r="I243" s="81">
        <f>4*12</f>
        <v>48</v>
      </c>
      <c r="J243" t="s" s="34">
        <v>768</v>
      </c>
      <c r="K243" s="16"/>
      <c r="L243" s="131"/>
      <c r="M243" s="109"/>
      <c r="N243" s="54"/>
      <c r="O243" s="58"/>
      <c r="P243" s="109"/>
      <c r="Q243" s="81"/>
      <c r="R243" s="16"/>
      <c r="S243" s="55"/>
    </row>
    <row r="244" ht="28" customHeight="1">
      <c r="A244" t="s" s="20">
        <f>"L "&amp;B244</f>
        <v>8428</v>
      </c>
      <c r="B244" s="106">
        <v>241</v>
      </c>
      <c r="C244" s="106">
        <v>1879</v>
      </c>
      <c r="D244" s="142">
        <v>1</v>
      </c>
      <c r="E244" s="143">
        <f>D244*((4*12+1)/(4*12+2))</f>
        <v>0.98</v>
      </c>
      <c r="F244" s="144">
        <f>D244</f>
        <v>1</v>
      </c>
      <c r="G244" s="110"/>
      <c r="H244" s="110">
        <f>I244/240</f>
        <v>0.2</v>
      </c>
      <c r="I244" s="79">
        <f>4*12</f>
        <v>48</v>
      </c>
      <c r="J244" t="s" s="30">
        <v>768</v>
      </c>
      <c r="K244" t="s" s="30">
        <v>8429</v>
      </c>
      <c r="L244" s="144"/>
      <c r="M244" s="110"/>
      <c r="N244" s="52"/>
      <c r="O244" s="60"/>
      <c r="P244" s="110"/>
      <c r="Q244" s="79"/>
      <c r="R244" s="32"/>
      <c r="S244" s="39"/>
    </row>
    <row r="245" ht="18" customHeight="1">
      <c r="A245" t="s" s="20">
        <f>"L "&amp;B245</f>
        <v>8430</v>
      </c>
      <c r="B245" s="108">
        <v>242</v>
      </c>
      <c r="C245" s="108">
        <v>1880</v>
      </c>
      <c r="D245" s="145">
        <v>1</v>
      </c>
      <c r="E245" s="146">
        <f>D245*((4*12+1)/(4*12+2))</f>
        <v>0.98</v>
      </c>
      <c r="F245" s="131">
        <f>D245</f>
        <v>1</v>
      </c>
      <c r="G245" s="109"/>
      <c r="H245" s="109">
        <f>I245/240</f>
        <v>0.2</v>
      </c>
      <c r="I245" s="81">
        <f>4*12</f>
        <v>48</v>
      </c>
      <c r="J245" t="s" s="34">
        <v>768</v>
      </c>
      <c r="K245" s="16"/>
      <c r="L245" s="131"/>
      <c r="M245" s="109"/>
      <c r="N245" s="54"/>
      <c r="O245" s="58"/>
      <c r="P245" s="109"/>
      <c r="Q245" s="81"/>
      <c r="R245" s="16"/>
      <c r="S245" s="55"/>
    </row>
    <row r="246" ht="18" customHeight="1">
      <c r="A246" t="s" s="20">
        <f>"L "&amp;B246</f>
        <v>8431</v>
      </c>
      <c r="B246" s="106">
        <v>243</v>
      </c>
      <c r="C246" s="106">
        <v>1881</v>
      </c>
      <c r="D246" s="142">
        <v>1</v>
      </c>
      <c r="E246" s="143">
        <f>D246*((4*12+1)/(4*12+2))</f>
        <v>0.98</v>
      </c>
      <c r="F246" s="144">
        <f>D246</f>
        <v>1</v>
      </c>
      <c r="G246" s="110"/>
      <c r="H246" s="110">
        <f>I246/240</f>
        <v>0.2</v>
      </c>
      <c r="I246" s="79">
        <f>4*12</f>
        <v>48</v>
      </c>
      <c r="J246" t="s" s="30">
        <v>768</v>
      </c>
      <c r="K246" s="32"/>
      <c r="L246" s="144"/>
      <c r="M246" s="110"/>
      <c r="N246" s="52"/>
      <c r="O246" s="60"/>
      <c r="P246" s="110"/>
      <c r="Q246" s="79"/>
      <c r="R246" s="32"/>
      <c r="S246" s="39"/>
    </row>
    <row r="247" ht="18" customHeight="1">
      <c r="A247" t="s" s="20">
        <f>"L "&amp;B247</f>
        <v>8432</v>
      </c>
      <c r="B247" s="108">
        <v>244</v>
      </c>
      <c r="C247" s="108">
        <v>1882</v>
      </c>
      <c r="D247" s="145">
        <v>1</v>
      </c>
      <c r="E247" s="146">
        <f>D247*((4*12+1)/(4*12+2))</f>
        <v>0.98</v>
      </c>
      <c r="F247" s="131">
        <f>D247</f>
        <v>1</v>
      </c>
      <c r="G247" s="109"/>
      <c r="H247" s="109">
        <f>I247/240</f>
        <v>0.2</v>
      </c>
      <c r="I247" s="81">
        <f>4*12</f>
        <v>48</v>
      </c>
      <c r="J247" t="s" s="34">
        <v>768</v>
      </c>
      <c r="K247" s="16"/>
      <c r="L247" s="131"/>
      <c r="M247" s="109"/>
      <c r="N247" s="54"/>
      <c r="O247" s="58"/>
      <c r="P247" s="109"/>
      <c r="Q247" s="81"/>
      <c r="R247" s="16"/>
      <c r="S247" s="55"/>
    </row>
    <row r="248" ht="18" customHeight="1">
      <c r="A248" t="s" s="20">
        <f>"L "&amp;B248</f>
        <v>8433</v>
      </c>
      <c r="B248" s="106">
        <v>245</v>
      </c>
      <c r="C248" s="106">
        <v>1883</v>
      </c>
      <c r="D248" s="142">
        <v>1</v>
      </c>
      <c r="E248" s="143">
        <f>D248*((4*12+1)/(4*12+2))</f>
        <v>0.98</v>
      </c>
      <c r="F248" s="144">
        <f>D248</f>
        <v>1</v>
      </c>
      <c r="G248" s="110"/>
      <c r="H248" s="110">
        <f>I248/240</f>
        <v>0.2</v>
      </c>
      <c r="I248" s="79">
        <f>4*12</f>
        <v>48</v>
      </c>
      <c r="J248" t="s" s="30">
        <v>768</v>
      </c>
      <c r="K248" s="32"/>
      <c r="L248" s="144"/>
      <c r="M248" s="110"/>
      <c r="N248" s="52"/>
      <c r="O248" s="60"/>
      <c r="P248" s="110"/>
      <c r="Q248" s="79"/>
      <c r="R248" s="32"/>
      <c r="S248" s="39"/>
    </row>
    <row r="249" ht="18" customHeight="1">
      <c r="A249" t="s" s="20">
        <f>"L "&amp;B249</f>
        <v>8434</v>
      </c>
      <c r="B249" s="108">
        <v>246</v>
      </c>
      <c r="C249" s="108">
        <v>1884</v>
      </c>
      <c r="D249" s="145">
        <v>1</v>
      </c>
      <c r="E249" s="146">
        <f>D249*((4*12+1)/(4*12+2))</f>
        <v>0.98</v>
      </c>
      <c r="F249" s="131">
        <f>D249</f>
        <v>1</v>
      </c>
      <c r="G249" s="109"/>
      <c r="H249" s="109">
        <f>I249/240</f>
        <v>0.2</v>
      </c>
      <c r="I249" s="81">
        <f>4*12</f>
        <v>48</v>
      </c>
      <c r="J249" t="s" s="34">
        <v>768</v>
      </c>
      <c r="K249" s="16"/>
      <c r="L249" s="131"/>
      <c r="M249" s="109"/>
      <c r="N249" s="54"/>
      <c r="O249" s="58"/>
      <c r="P249" s="109"/>
      <c r="Q249" s="81"/>
      <c r="R249" s="16"/>
      <c r="S249" s="55"/>
    </row>
    <row r="250" ht="18" customHeight="1">
      <c r="A250" t="s" s="20">
        <f>"L "&amp;B250</f>
        <v>8435</v>
      </c>
      <c r="B250" s="106">
        <v>247</v>
      </c>
      <c r="C250" s="106">
        <v>1885</v>
      </c>
      <c r="D250" s="142">
        <v>1</v>
      </c>
      <c r="E250" s="143">
        <f>D250*((4*12+1)/(4*12+2))</f>
        <v>0.98</v>
      </c>
      <c r="F250" s="144">
        <f>D250</f>
        <v>1</v>
      </c>
      <c r="G250" s="110"/>
      <c r="H250" s="110">
        <f>I250/240</f>
        <v>0.2</v>
      </c>
      <c r="I250" s="79">
        <f>4*12</f>
        <v>48</v>
      </c>
      <c r="J250" t="s" s="30">
        <v>768</v>
      </c>
      <c r="K250" s="32"/>
      <c r="L250" s="144"/>
      <c r="M250" s="110"/>
      <c r="N250" s="52"/>
      <c r="O250" s="60"/>
      <c r="P250" s="110"/>
      <c r="Q250" s="79"/>
      <c r="R250" s="32"/>
      <c r="S250" s="39"/>
    </row>
    <row r="251" ht="28" customHeight="1">
      <c r="A251" t="s" s="20">
        <f>"L "&amp;B251</f>
        <v>8436</v>
      </c>
      <c r="B251" s="108">
        <v>248</v>
      </c>
      <c r="C251" s="108">
        <v>1886</v>
      </c>
      <c r="D251" s="145">
        <v>1</v>
      </c>
      <c r="E251" s="146">
        <f>D251*((4*12+1)/(4*12+2))</f>
        <v>0.98</v>
      </c>
      <c r="F251" s="131">
        <f>D251</f>
        <v>1</v>
      </c>
      <c r="G251" s="109"/>
      <c r="H251" s="109">
        <f>I251/240</f>
        <v>0.2</v>
      </c>
      <c r="I251" s="81">
        <f>4*12</f>
        <v>48</v>
      </c>
      <c r="J251" t="s" s="34">
        <v>8437</v>
      </c>
      <c r="K251" s="16"/>
      <c r="L251" s="131"/>
      <c r="M251" s="109"/>
      <c r="N251" s="54"/>
      <c r="O251" s="58"/>
      <c r="P251" s="109"/>
      <c r="Q251" s="81"/>
      <c r="R251" s="16"/>
      <c r="S251" s="55"/>
    </row>
    <row r="252" ht="38" customHeight="1">
      <c r="A252" t="s" s="20">
        <f>"L "&amp;B252</f>
        <v>8438</v>
      </c>
      <c r="B252" s="106">
        <v>249</v>
      </c>
      <c r="C252" s="106">
        <v>1887</v>
      </c>
      <c r="D252" s="142">
        <v>1</v>
      </c>
      <c r="E252" s="143"/>
      <c r="F252" s="144">
        <f>D252</f>
        <v>1</v>
      </c>
      <c r="G252" s="110"/>
      <c r="H252" s="110">
        <f>I252/240</f>
        <v>0.154166666666667</v>
      </c>
      <c r="I252" s="79">
        <v>37</v>
      </c>
      <c r="J252" t="s" s="30">
        <v>8439</v>
      </c>
      <c r="K252" t="s" s="30">
        <v>8440</v>
      </c>
      <c r="L252" s="144"/>
      <c r="M252" s="110"/>
      <c r="N252" s="52"/>
      <c r="O252" s="60"/>
      <c r="P252" s="110"/>
      <c r="Q252" s="79"/>
      <c r="R252" s="32"/>
      <c r="S252" s="39"/>
    </row>
    <row r="253" ht="28" customHeight="1">
      <c r="A253" t="s" s="20">
        <f>"L "&amp;B253</f>
        <v>8441</v>
      </c>
      <c r="B253" s="108">
        <v>250</v>
      </c>
      <c r="C253" s="108">
        <v>1888</v>
      </c>
      <c r="D253" s="145">
        <v>1</v>
      </c>
      <c r="E253" s="146"/>
      <c r="F253" s="131">
        <f>D253</f>
        <v>1</v>
      </c>
      <c r="G253" s="109"/>
      <c r="H253" s="109">
        <f>I253/240</f>
        <v>0.154166666666667</v>
      </c>
      <c r="I253" s="81">
        <v>37</v>
      </c>
      <c r="J253" t="s" s="34">
        <v>8442</v>
      </c>
      <c r="K253" s="16"/>
      <c r="L253" s="131"/>
      <c r="M253" s="109"/>
      <c r="N253" s="54"/>
      <c r="O253" s="58"/>
      <c r="P253" s="109"/>
      <c r="Q253" s="81"/>
      <c r="R253" s="16"/>
      <c r="S253" s="55"/>
    </row>
    <row r="254" ht="28" customHeight="1">
      <c r="A254" t="s" s="20">
        <f>"L "&amp;B254</f>
        <v>8443</v>
      </c>
      <c r="B254" s="106">
        <v>251</v>
      </c>
      <c r="C254" s="106">
        <v>1889</v>
      </c>
      <c r="D254" s="142">
        <v>1</v>
      </c>
      <c r="E254" s="143"/>
      <c r="F254" s="144">
        <f>D254</f>
        <v>1</v>
      </c>
      <c r="G254" s="110"/>
      <c r="H254" s="110">
        <f>I254/240</f>
        <v>0.141666666666667</v>
      </c>
      <c r="I254" s="79">
        <v>34</v>
      </c>
      <c r="J254" t="s" s="30">
        <v>8444</v>
      </c>
      <c r="K254" s="32"/>
      <c r="L254" s="144"/>
      <c r="M254" s="110"/>
      <c r="N254" s="52"/>
      <c r="O254" s="60"/>
      <c r="P254" s="110"/>
      <c r="Q254" s="79"/>
      <c r="R254" s="32"/>
      <c r="S254" s="39"/>
    </row>
    <row r="255" ht="28" customHeight="1">
      <c r="A255" t="s" s="20">
        <f>"L "&amp;B255</f>
        <v>8445</v>
      </c>
      <c r="B255" s="108">
        <v>252</v>
      </c>
      <c r="C255" s="108">
        <v>1890</v>
      </c>
      <c r="D255" s="145">
        <v>1</v>
      </c>
      <c r="E255" s="146"/>
      <c r="F255" s="131">
        <f>D255</f>
        <v>1</v>
      </c>
      <c r="G255" s="109"/>
      <c r="H255" s="109">
        <f>I255/240</f>
        <v>0.141666666666667</v>
      </c>
      <c r="I255" s="81">
        <v>34</v>
      </c>
      <c r="J255" t="s" s="34">
        <v>8446</v>
      </c>
      <c r="K255" s="16"/>
      <c r="L255" s="131"/>
      <c r="M255" s="109"/>
      <c r="N255" s="54"/>
      <c r="O255" s="58"/>
      <c r="P255" s="109"/>
      <c r="Q255" s="81"/>
      <c r="R255" s="16"/>
      <c r="S255" s="55"/>
    </row>
    <row r="256" ht="28" customHeight="1">
      <c r="A256" t="s" s="20">
        <f>"L "&amp;B256</f>
        <v>8447</v>
      </c>
      <c r="B256" s="106">
        <v>253</v>
      </c>
      <c r="C256" s="106">
        <v>1891</v>
      </c>
      <c r="D256" s="142">
        <v>6.49</v>
      </c>
      <c r="E256" s="143"/>
      <c r="F256" s="144">
        <f>D256</f>
        <v>6.49</v>
      </c>
      <c r="G256" s="110"/>
      <c r="H256" s="110">
        <f>I256/240</f>
        <v>1</v>
      </c>
      <c r="I256" s="79">
        <v>240</v>
      </c>
      <c r="J256" t="s" s="30">
        <v>8448</v>
      </c>
      <c r="K256" t="s" s="30">
        <v>8449</v>
      </c>
      <c r="L256" s="144"/>
      <c r="M256" s="110"/>
      <c r="N256" s="52"/>
      <c r="O256" s="60"/>
      <c r="P256" s="110"/>
      <c r="Q256" s="79"/>
      <c r="R256" s="32"/>
      <c r="S256" s="39"/>
    </row>
    <row r="257" ht="28" customHeight="1">
      <c r="A257" t="s" s="20">
        <f>"L "&amp;B257</f>
        <v>8450</v>
      </c>
      <c r="B257" s="108">
        <v>254</v>
      </c>
      <c r="C257" s="108">
        <v>1892</v>
      </c>
      <c r="D257" s="145">
        <v>1</v>
      </c>
      <c r="E257" s="146"/>
      <c r="F257" s="131">
        <f>D257</f>
        <v>1</v>
      </c>
      <c r="G257" s="109"/>
      <c r="H257" s="109">
        <f>I257/240</f>
        <v>0.15</v>
      </c>
      <c r="I257" s="81">
        <f>3*12</f>
        <v>36</v>
      </c>
      <c r="J257" t="s" s="34">
        <v>8451</v>
      </c>
      <c r="K257" s="16"/>
      <c r="L257" s="131"/>
      <c r="M257" s="109"/>
      <c r="N257" s="54"/>
      <c r="O257" s="58"/>
      <c r="P257" s="109"/>
      <c r="Q257" s="81"/>
      <c r="R257" s="16"/>
      <c r="S257" s="55"/>
    </row>
    <row r="258" ht="38" customHeight="1">
      <c r="A258" t="s" s="20">
        <f>"L "&amp;B258</f>
        <v>8452</v>
      </c>
      <c r="B258" s="106">
        <v>255</v>
      </c>
      <c r="C258" s="106">
        <v>1893</v>
      </c>
      <c r="D258" s="142">
        <v>1</v>
      </c>
      <c r="E258" s="143"/>
      <c r="F258" s="144">
        <f>D258</f>
        <v>1</v>
      </c>
      <c r="G258" s="110"/>
      <c r="H258" s="110">
        <f>I258/240</f>
        <v>0.1375</v>
      </c>
      <c r="I258" s="79">
        <f>2*12+9</f>
        <v>33</v>
      </c>
      <c r="J258" t="s" s="30">
        <v>8453</v>
      </c>
      <c r="K258" t="s" s="30">
        <v>8454</v>
      </c>
      <c r="L258" s="144"/>
      <c r="M258" s="110"/>
      <c r="N258" s="52"/>
      <c r="O258" s="60"/>
      <c r="P258" s="110"/>
      <c r="Q258" s="79"/>
      <c r="R258" s="32"/>
      <c r="S258" s="39"/>
    </row>
    <row r="259" ht="58" customHeight="1">
      <c r="A259" t="s" s="20">
        <f>"L "&amp;B259</f>
        <v>8455</v>
      </c>
      <c r="B259" s="108">
        <v>256</v>
      </c>
      <c r="C259" s="108">
        <v>1894</v>
      </c>
      <c r="D259" s="145"/>
      <c r="E259" s="146">
        <v>4.86</v>
      </c>
      <c r="F259" s="131">
        <f>E259</f>
        <v>4.86</v>
      </c>
      <c r="G259" s="109"/>
      <c r="H259" s="109">
        <f>I259/240</f>
        <v>1</v>
      </c>
      <c r="I259" s="81">
        <v>240</v>
      </c>
      <c r="J259" s="16"/>
      <c r="K259" t="s" s="34">
        <v>8456</v>
      </c>
      <c r="L259" s="131"/>
      <c r="M259" s="109"/>
      <c r="N259" s="54"/>
      <c r="O259" s="58"/>
      <c r="P259" s="109"/>
      <c r="Q259" s="81"/>
      <c r="R259" s="16"/>
      <c r="S259" s="55"/>
    </row>
    <row r="260" ht="18" customHeight="1">
      <c r="A260" t="s" s="20">
        <f>"L "&amp;B260</f>
        <v>8457</v>
      </c>
      <c r="B260" s="106">
        <v>257</v>
      </c>
      <c r="C260" s="106">
        <v>1895</v>
      </c>
      <c r="D260" s="142"/>
      <c r="E260" s="143">
        <v>4.86</v>
      </c>
      <c r="F260" s="144">
        <f>E260</f>
        <v>4.86</v>
      </c>
      <c r="G260" s="110"/>
      <c r="H260" s="110">
        <f>I260/240</f>
        <v>1</v>
      </c>
      <c r="I260" s="79">
        <v>240</v>
      </c>
      <c r="J260" s="32"/>
      <c r="K260" s="32"/>
      <c r="L260" s="144"/>
      <c r="M260" s="110"/>
      <c r="N260" s="52"/>
      <c r="O260" s="60"/>
      <c r="P260" s="110"/>
      <c r="Q260" s="79"/>
      <c r="R260" s="32"/>
      <c r="S260" s="39"/>
    </row>
    <row r="261" ht="18" customHeight="1">
      <c r="A261" t="s" s="20">
        <f>"L "&amp;B261</f>
        <v>8458</v>
      </c>
      <c r="B261" s="108">
        <v>258</v>
      </c>
      <c r="C261" s="108">
        <v>1896</v>
      </c>
      <c r="D261" s="145"/>
      <c r="E261" s="146">
        <v>4.86</v>
      </c>
      <c r="F261" s="131">
        <f>E261</f>
        <v>4.86</v>
      </c>
      <c r="G261" s="109"/>
      <c r="H261" s="109">
        <f>I261/240</f>
        <v>1</v>
      </c>
      <c r="I261" s="81">
        <v>240</v>
      </c>
      <c r="J261" s="16"/>
      <c r="K261" s="16"/>
      <c r="L261" s="131"/>
      <c r="M261" s="109"/>
      <c r="N261" s="54"/>
      <c r="O261" s="58"/>
      <c r="P261" s="109"/>
      <c r="Q261" s="81"/>
      <c r="R261" s="16"/>
      <c r="S261" s="55"/>
    </row>
    <row r="262" ht="18" customHeight="1">
      <c r="A262" t="s" s="20">
        <f>"L "&amp;B262</f>
        <v>8459</v>
      </c>
      <c r="B262" s="106">
        <v>259</v>
      </c>
      <c r="C262" s="106">
        <v>1897</v>
      </c>
      <c r="D262" s="142"/>
      <c r="E262" s="143">
        <v>4.86</v>
      </c>
      <c r="F262" s="144">
        <f>E262</f>
        <v>4.86</v>
      </c>
      <c r="G262" s="110"/>
      <c r="H262" s="110">
        <f>I262/240</f>
        <v>1</v>
      </c>
      <c r="I262" s="79">
        <v>240</v>
      </c>
      <c r="J262" s="32"/>
      <c r="K262" s="32"/>
      <c r="L262" s="144"/>
      <c r="M262" s="110"/>
      <c r="N262" s="52"/>
      <c r="O262" s="60"/>
      <c r="P262" s="110"/>
      <c r="Q262" s="79"/>
      <c r="R262" s="32"/>
      <c r="S262" s="39"/>
    </row>
    <row r="263" ht="18" customHeight="1">
      <c r="A263" t="s" s="20">
        <f>"L "&amp;B263</f>
        <v>8460</v>
      </c>
      <c r="B263" s="108">
        <v>260</v>
      </c>
      <c r="C263" s="108">
        <v>1898</v>
      </c>
      <c r="D263" s="145"/>
      <c r="E263" s="146">
        <v>4.86</v>
      </c>
      <c r="F263" s="131">
        <f>E263</f>
        <v>4.86</v>
      </c>
      <c r="G263" s="109"/>
      <c r="H263" s="109">
        <f>I263/240</f>
        <v>1</v>
      </c>
      <c r="I263" s="81">
        <v>240</v>
      </c>
      <c r="J263" s="16"/>
      <c r="K263" s="16"/>
      <c r="L263" s="131"/>
      <c r="M263" s="109"/>
      <c r="N263" s="54"/>
      <c r="O263" s="58"/>
      <c r="P263" s="109"/>
      <c r="Q263" s="81"/>
      <c r="R263" s="16"/>
      <c r="S263" s="36"/>
    </row>
    <row r="264" ht="18" customHeight="1">
      <c r="A264" t="s" s="20">
        <f>"L "&amp;B264</f>
        <v>8461</v>
      </c>
      <c r="B264" s="106">
        <v>261</v>
      </c>
      <c r="C264" s="106">
        <v>1899</v>
      </c>
      <c r="D264" s="142"/>
      <c r="E264" s="143">
        <v>4.86</v>
      </c>
      <c r="F264" s="144">
        <f>E264</f>
        <v>4.86</v>
      </c>
      <c r="G264" s="110"/>
      <c r="H264" s="110">
        <f>I264/240</f>
        <v>1</v>
      </c>
      <c r="I264" s="79">
        <v>240</v>
      </c>
      <c r="J264" s="32"/>
      <c r="K264" s="32"/>
      <c r="L264" s="144"/>
      <c r="M264" s="110"/>
      <c r="N264" s="52"/>
      <c r="O264" s="60"/>
      <c r="P264" s="110"/>
      <c r="Q264" s="79"/>
      <c r="R264" s="32"/>
      <c r="S264" s="39"/>
    </row>
    <row r="265" ht="18" customHeight="1">
      <c r="A265" t="s" s="20">
        <f>"L "&amp;B265</f>
        <v>8462</v>
      </c>
      <c r="B265" s="108">
        <v>262</v>
      </c>
      <c r="C265" s="108">
        <v>1900</v>
      </c>
      <c r="D265" s="145"/>
      <c r="E265" s="146">
        <v>4.86</v>
      </c>
      <c r="F265" s="131">
        <f>E265</f>
        <v>4.86</v>
      </c>
      <c r="G265" s="109"/>
      <c r="H265" s="109">
        <f>I265/240</f>
        <v>1</v>
      </c>
      <c r="I265" s="81">
        <v>240</v>
      </c>
      <c r="J265" s="16"/>
      <c r="K265" s="16"/>
      <c r="L265" s="131"/>
      <c r="M265" s="109"/>
      <c r="N265" s="54"/>
      <c r="O265" s="58"/>
      <c r="P265" s="109"/>
      <c r="Q265" s="81"/>
      <c r="R265" s="16"/>
      <c r="S265" s="55"/>
    </row>
    <row r="266" ht="18" customHeight="1">
      <c r="A266" t="s" s="20">
        <f>"L "&amp;B266</f>
        <v>8463</v>
      </c>
      <c r="B266" s="106">
        <v>263</v>
      </c>
      <c r="C266" s="106">
        <v>1901</v>
      </c>
      <c r="D266" s="142"/>
      <c r="E266" s="143">
        <v>4.86</v>
      </c>
      <c r="F266" s="144">
        <f>E266</f>
        <v>4.86</v>
      </c>
      <c r="G266" s="110"/>
      <c r="H266" s="110">
        <f>I266/240</f>
        <v>1</v>
      </c>
      <c r="I266" s="79">
        <v>240</v>
      </c>
      <c r="J266" s="32"/>
      <c r="K266" s="32"/>
      <c r="L266" s="144"/>
      <c r="M266" s="110"/>
      <c r="N266" s="52"/>
      <c r="O266" s="60"/>
      <c r="P266" s="110"/>
      <c r="Q266" s="79"/>
      <c r="R266" s="32"/>
      <c r="S266" s="39"/>
    </row>
    <row r="267" ht="18" customHeight="1">
      <c r="A267" t="s" s="20">
        <f>"L "&amp;B267</f>
        <v>8464</v>
      </c>
      <c r="B267" s="108">
        <v>264</v>
      </c>
      <c r="C267" s="108">
        <v>1902</v>
      </c>
      <c r="D267" s="145"/>
      <c r="E267" s="146">
        <v>4.86</v>
      </c>
      <c r="F267" s="131">
        <f>E267</f>
        <v>4.86</v>
      </c>
      <c r="G267" s="109"/>
      <c r="H267" s="109">
        <f>I267/240</f>
        <v>1</v>
      </c>
      <c r="I267" s="81">
        <v>240</v>
      </c>
      <c r="J267" s="16"/>
      <c r="K267" s="16"/>
      <c r="L267" s="131"/>
      <c r="M267" s="109"/>
      <c r="N267" s="54"/>
      <c r="O267" s="58"/>
      <c r="P267" s="109"/>
      <c r="Q267" s="81"/>
      <c r="R267" s="16"/>
      <c r="S267" s="55"/>
    </row>
    <row r="268" ht="18" customHeight="1">
      <c r="A268" t="s" s="20">
        <f>"L "&amp;B268</f>
        <v>8465</v>
      </c>
      <c r="B268" s="106">
        <v>265</v>
      </c>
      <c r="C268" s="106">
        <v>1903</v>
      </c>
      <c r="D268" s="142"/>
      <c r="E268" s="143">
        <v>4.86</v>
      </c>
      <c r="F268" s="144">
        <f>E268</f>
        <v>4.86</v>
      </c>
      <c r="G268" s="110"/>
      <c r="H268" s="110">
        <f>I268/240</f>
        <v>1</v>
      </c>
      <c r="I268" s="79">
        <v>240</v>
      </c>
      <c r="J268" s="32"/>
      <c r="K268" s="32"/>
      <c r="L268" s="144"/>
      <c r="M268" s="110"/>
      <c r="N268" s="52"/>
      <c r="O268" s="60"/>
      <c r="P268" s="110"/>
      <c r="Q268" s="79"/>
      <c r="R268" s="32"/>
      <c r="S268" s="39"/>
    </row>
    <row r="269" ht="18" customHeight="1">
      <c r="A269" t="s" s="20">
        <f>"L "&amp;B269</f>
        <v>8466</v>
      </c>
      <c r="B269" s="108">
        <v>266</v>
      </c>
      <c r="C269" s="108">
        <v>1904</v>
      </c>
      <c r="D269" s="145"/>
      <c r="E269" s="146">
        <v>4.86</v>
      </c>
      <c r="F269" s="131">
        <f>E269</f>
        <v>4.86</v>
      </c>
      <c r="G269" s="109"/>
      <c r="H269" s="109">
        <f>I269/240</f>
        <v>1</v>
      </c>
      <c r="I269" s="81">
        <v>240</v>
      </c>
      <c r="J269" s="16"/>
      <c r="K269" s="16"/>
      <c r="L269" s="131"/>
      <c r="M269" s="109"/>
      <c r="N269" s="54"/>
      <c r="O269" s="58"/>
      <c r="P269" s="109"/>
      <c r="Q269" s="81"/>
      <c r="R269" s="16"/>
      <c r="S269" s="55"/>
    </row>
    <row r="270" ht="18" customHeight="1">
      <c r="A270" t="s" s="20">
        <f>"L "&amp;B270</f>
        <v>8467</v>
      </c>
      <c r="B270" s="106">
        <v>267</v>
      </c>
      <c r="C270" s="106">
        <v>1905</v>
      </c>
      <c r="D270" s="142"/>
      <c r="E270" s="143">
        <v>4.86</v>
      </c>
      <c r="F270" s="144">
        <f>E270</f>
        <v>4.86</v>
      </c>
      <c r="G270" s="110"/>
      <c r="H270" s="110">
        <f>I270/240</f>
        <v>1</v>
      </c>
      <c r="I270" s="79">
        <v>240</v>
      </c>
      <c r="J270" s="32"/>
      <c r="K270" s="32"/>
      <c r="L270" s="144"/>
      <c r="M270" s="110"/>
      <c r="N270" s="52"/>
      <c r="O270" s="60"/>
      <c r="P270" s="110"/>
      <c r="Q270" s="79"/>
      <c r="R270" s="32"/>
      <c r="S270" s="39"/>
    </row>
    <row r="271" ht="18" customHeight="1">
      <c r="A271" t="s" s="20">
        <f>"L "&amp;B271</f>
        <v>8468</v>
      </c>
      <c r="B271" s="108">
        <v>268</v>
      </c>
      <c r="C271" s="108">
        <v>1906</v>
      </c>
      <c r="D271" s="145"/>
      <c r="E271" s="146">
        <v>4.86</v>
      </c>
      <c r="F271" s="131">
        <f>E271</f>
        <v>4.86</v>
      </c>
      <c r="G271" s="109"/>
      <c r="H271" s="109">
        <f>I271/240</f>
        <v>1</v>
      </c>
      <c r="I271" s="81">
        <v>240</v>
      </c>
      <c r="J271" s="16"/>
      <c r="K271" s="16"/>
      <c r="L271" s="131"/>
      <c r="M271" s="109"/>
      <c r="N271" s="54"/>
      <c r="O271" s="58"/>
      <c r="P271" s="109"/>
      <c r="Q271" s="81"/>
      <c r="R271" s="16"/>
      <c r="S271" s="55"/>
    </row>
    <row r="272" ht="18" customHeight="1">
      <c r="A272" t="s" s="20">
        <f>"L "&amp;B272</f>
        <v>8469</v>
      </c>
      <c r="B272" s="106">
        <v>269</v>
      </c>
      <c r="C272" s="106">
        <v>1907</v>
      </c>
      <c r="D272" s="142"/>
      <c r="E272" s="143">
        <v>4.86</v>
      </c>
      <c r="F272" s="144">
        <f>E272</f>
        <v>4.86</v>
      </c>
      <c r="G272" s="110"/>
      <c r="H272" s="110">
        <f>I272/240</f>
        <v>1</v>
      </c>
      <c r="I272" s="79">
        <v>240</v>
      </c>
      <c r="J272" s="32"/>
      <c r="K272" s="32"/>
      <c r="L272" s="144"/>
      <c r="M272" s="110"/>
      <c r="N272" s="52"/>
      <c r="O272" s="60"/>
      <c r="P272" s="110"/>
      <c r="Q272" s="79"/>
      <c r="R272" s="32"/>
      <c r="S272" s="39"/>
    </row>
    <row r="273" ht="18" customHeight="1">
      <c r="A273" t="s" s="20">
        <f>"L "&amp;B273</f>
        <v>8470</v>
      </c>
      <c r="B273" s="108">
        <v>270</v>
      </c>
      <c r="C273" s="108">
        <v>1908</v>
      </c>
      <c r="D273" s="145"/>
      <c r="E273" s="146">
        <v>4.86</v>
      </c>
      <c r="F273" s="131">
        <f>E273</f>
        <v>4.86</v>
      </c>
      <c r="G273" s="109"/>
      <c r="H273" s="109">
        <f>I273/240</f>
        <v>1</v>
      </c>
      <c r="I273" s="81">
        <v>240</v>
      </c>
      <c r="J273" s="16"/>
      <c r="K273" s="16"/>
      <c r="L273" s="131"/>
      <c r="M273" s="109"/>
      <c r="N273" s="54"/>
      <c r="O273" s="58"/>
      <c r="P273" s="109"/>
      <c r="Q273" s="81"/>
      <c r="R273" s="16"/>
      <c r="S273" s="55"/>
    </row>
    <row r="274" ht="18" customHeight="1">
      <c r="A274" t="s" s="20">
        <f>"L "&amp;B274</f>
        <v>8471</v>
      </c>
      <c r="B274" s="106">
        <v>271</v>
      </c>
      <c r="C274" s="106">
        <v>1909</v>
      </c>
      <c r="D274" s="142"/>
      <c r="E274" s="143">
        <v>4.86</v>
      </c>
      <c r="F274" s="144">
        <f>E274</f>
        <v>4.86</v>
      </c>
      <c r="G274" s="110"/>
      <c r="H274" s="110">
        <f>I274/240</f>
        <v>1</v>
      </c>
      <c r="I274" s="79">
        <v>240</v>
      </c>
      <c r="J274" s="32"/>
      <c r="K274" s="32"/>
      <c r="L274" s="144"/>
      <c r="M274" s="110"/>
      <c r="N274" s="52"/>
      <c r="O274" s="60"/>
      <c r="P274" s="110"/>
      <c r="Q274" s="79"/>
      <c r="R274" s="32"/>
      <c r="S274" s="39"/>
    </row>
    <row r="275" ht="18" customHeight="1">
      <c r="A275" t="s" s="20">
        <f>"L "&amp;B275</f>
        <v>8472</v>
      </c>
      <c r="B275" s="108">
        <v>272</v>
      </c>
      <c r="C275" s="108">
        <v>1910</v>
      </c>
      <c r="D275" s="145"/>
      <c r="E275" s="146">
        <v>4.86</v>
      </c>
      <c r="F275" s="131">
        <f>E275</f>
        <v>4.86</v>
      </c>
      <c r="G275" s="109"/>
      <c r="H275" s="109">
        <f>I275/240</f>
        <v>1</v>
      </c>
      <c r="I275" s="81">
        <v>240</v>
      </c>
      <c r="J275" s="16"/>
      <c r="K275" s="16"/>
      <c r="L275" s="131"/>
      <c r="M275" s="109"/>
      <c r="N275" s="54"/>
      <c r="O275" s="58"/>
      <c r="P275" s="109"/>
      <c r="Q275" s="81"/>
      <c r="R275" s="16"/>
      <c r="S275" s="55"/>
    </row>
    <row r="276" ht="18" customHeight="1">
      <c r="A276" t="s" s="20">
        <f>"L "&amp;B276</f>
        <v>8473</v>
      </c>
      <c r="B276" s="106">
        <v>273</v>
      </c>
      <c r="C276" s="106">
        <v>1911</v>
      </c>
      <c r="D276" s="142"/>
      <c r="E276" s="143">
        <v>4.86</v>
      </c>
      <c r="F276" s="144">
        <f>E276</f>
        <v>4.86</v>
      </c>
      <c r="G276" s="110"/>
      <c r="H276" s="110">
        <f>I276/240</f>
        <v>1</v>
      </c>
      <c r="I276" s="79">
        <v>240</v>
      </c>
      <c r="J276" s="32"/>
      <c r="K276" s="32"/>
      <c r="L276" s="144"/>
      <c r="M276" s="110"/>
      <c r="N276" s="52"/>
      <c r="O276" s="60"/>
      <c r="P276" s="110"/>
      <c r="Q276" s="79"/>
      <c r="R276" s="32"/>
      <c r="S276" s="39"/>
    </row>
    <row r="277" ht="18" customHeight="1">
      <c r="A277" t="s" s="20">
        <f>"L "&amp;B277</f>
        <v>8474</v>
      </c>
      <c r="B277" s="108">
        <v>274</v>
      </c>
      <c r="C277" s="108">
        <v>1912</v>
      </c>
      <c r="D277" s="145"/>
      <c r="E277" s="146">
        <v>4.86</v>
      </c>
      <c r="F277" s="131">
        <f>E277</f>
        <v>4.86</v>
      </c>
      <c r="G277" s="109"/>
      <c r="H277" s="109">
        <f>I277/240</f>
        <v>1</v>
      </c>
      <c r="I277" s="81">
        <v>240</v>
      </c>
      <c r="J277" s="16"/>
      <c r="K277" s="16"/>
      <c r="L277" s="131"/>
      <c r="M277" s="109"/>
      <c r="N277" s="54"/>
      <c r="O277" s="58"/>
      <c r="P277" s="109"/>
      <c r="Q277" s="81"/>
      <c r="R277" s="16"/>
      <c r="S277" s="55"/>
    </row>
    <row r="278" ht="18" customHeight="1">
      <c r="A278" t="s" s="20">
        <f>"L "&amp;B278</f>
        <v>8475</v>
      </c>
      <c r="B278" s="106">
        <v>275</v>
      </c>
      <c r="C278" s="106">
        <v>1913</v>
      </c>
      <c r="D278" s="142"/>
      <c r="E278" s="143">
        <v>4.86</v>
      </c>
      <c r="F278" s="144">
        <f>E278</f>
        <v>4.86</v>
      </c>
      <c r="G278" s="110"/>
      <c r="H278" s="110">
        <f>I278/240</f>
        <v>1</v>
      </c>
      <c r="I278" s="79">
        <v>240</v>
      </c>
      <c r="J278" s="32"/>
      <c r="K278" s="32"/>
      <c r="L278" s="144"/>
      <c r="M278" s="110"/>
      <c r="N278" s="52"/>
      <c r="O278" s="60"/>
      <c r="P278" s="110"/>
      <c r="Q278" s="79"/>
      <c r="R278" s="32"/>
      <c r="S278" s="39"/>
    </row>
    <row r="279" ht="18" customHeight="1">
      <c r="A279" t="s" s="20">
        <f>"L "&amp;B279</f>
        <v>8476</v>
      </c>
      <c r="B279" s="108">
        <v>276</v>
      </c>
      <c r="C279" s="108">
        <v>1914</v>
      </c>
      <c r="D279" s="145"/>
      <c r="E279" s="146">
        <v>4.86</v>
      </c>
      <c r="F279" s="131">
        <f>E279</f>
        <v>4.86</v>
      </c>
      <c r="G279" s="109"/>
      <c r="H279" s="109">
        <f>I279/240</f>
        <v>1</v>
      </c>
      <c r="I279" s="81">
        <v>240</v>
      </c>
      <c r="J279" s="16"/>
      <c r="K279" s="16"/>
      <c r="L279" s="131"/>
      <c r="M279" s="109"/>
      <c r="N279" s="54"/>
      <c r="O279" s="58"/>
      <c r="P279" s="109"/>
      <c r="Q279" s="81"/>
      <c r="R279" s="16"/>
      <c r="S279" s="55"/>
    </row>
    <row r="280" ht="18" customHeight="1">
      <c r="A280" t="s" s="20">
        <f>"L "&amp;B280</f>
        <v>8477</v>
      </c>
      <c r="B280" s="106">
        <v>277</v>
      </c>
      <c r="C280" s="106">
        <v>1915</v>
      </c>
      <c r="D280" s="142"/>
      <c r="E280" s="143">
        <v>4.86</v>
      </c>
      <c r="F280" s="144">
        <f>E280</f>
        <v>4.86</v>
      </c>
      <c r="G280" s="110"/>
      <c r="H280" s="110">
        <f>I280/240</f>
        <v>1</v>
      </c>
      <c r="I280" s="79">
        <v>240</v>
      </c>
      <c r="J280" s="32"/>
      <c r="K280" s="32"/>
      <c r="L280" s="144"/>
      <c r="M280" s="110"/>
      <c r="N280" s="52"/>
      <c r="O280" s="60"/>
      <c r="P280" s="110"/>
      <c r="Q280" s="79"/>
      <c r="R280" s="32"/>
      <c r="S280" s="39"/>
    </row>
    <row r="281" ht="18" customHeight="1">
      <c r="A281" t="s" s="20">
        <f>"L "&amp;B281</f>
        <v>8478</v>
      </c>
      <c r="B281" s="108">
        <v>278</v>
      </c>
      <c r="C281" s="108">
        <v>1916</v>
      </c>
      <c r="D281" s="145"/>
      <c r="E281" s="146">
        <v>4.86</v>
      </c>
      <c r="F281" s="131">
        <f>E281</f>
        <v>4.86</v>
      </c>
      <c r="G281" s="109"/>
      <c r="H281" s="109">
        <f>I281/240</f>
        <v>1</v>
      </c>
      <c r="I281" s="81">
        <v>240</v>
      </c>
      <c r="J281" s="16"/>
      <c r="K281" s="16"/>
      <c r="L281" s="131"/>
      <c r="M281" s="109"/>
      <c r="N281" s="54"/>
      <c r="O281" s="58"/>
      <c r="P281" s="109"/>
      <c r="Q281" s="81"/>
      <c r="R281" s="16"/>
      <c r="S281" s="55"/>
    </row>
    <row r="282" ht="18" customHeight="1">
      <c r="A282" t="s" s="20">
        <f>"L "&amp;B282</f>
        <v>8479</v>
      </c>
      <c r="B282" s="106">
        <v>279</v>
      </c>
      <c r="C282" s="106">
        <v>1917</v>
      </c>
      <c r="D282" s="142"/>
      <c r="E282" s="143">
        <v>4.86</v>
      </c>
      <c r="F282" s="144">
        <f>E282</f>
        <v>4.86</v>
      </c>
      <c r="G282" s="110"/>
      <c r="H282" s="110">
        <f>I282/240</f>
        <v>1</v>
      </c>
      <c r="I282" s="79">
        <v>240</v>
      </c>
      <c r="J282" s="32"/>
      <c r="K282" s="32"/>
      <c r="L282" s="144"/>
      <c r="M282" s="110"/>
      <c r="N282" s="52"/>
      <c r="O282" s="60"/>
      <c r="P282" s="110"/>
      <c r="Q282" s="79"/>
      <c r="R282" s="32"/>
      <c r="S282" s="39"/>
    </row>
    <row r="283" ht="18" customHeight="1">
      <c r="A283" t="s" s="20">
        <f>"L "&amp;B283</f>
        <v>8480</v>
      </c>
      <c r="B283" s="108">
        <v>280</v>
      </c>
      <c r="C283" s="108">
        <v>1918</v>
      </c>
      <c r="D283" s="145"/>
      <c r="E283" s="146">
        <v>4.86</v>
      </c>
      <c r="F283" s="131">
        <f>E283</f>
        <v>4.86</v>
      </c>
      <c r="G283" s="109"/>
      <c r="H283" s="109">
        <f>I283/240</f>
        <v>1</v>
      </c>
      <c r="I283" s="81">
        <v>240</v>
      </c>
      <c r="J283" s="16"/>
      <c r="K283" s="16"/>
      <c r="L283" s="131"/>
      <c r="M283" s="109"/>
      <c r="N283" s="54"/>
      <c r="O283" s="58"/>
      <c r="P283" s="109"/>
      <c r="Q283" s="81"/>
      <c r="R283" s="16"/>
      <c r="S283" s="55"/>
    </row>
    <row r="284" ht="18" customHeight="1">
      <c r="A284" t="s" s="20">
        <f>"L "&amp;B284</f>
        <v>8481</v>
      </c>
      <c r="B284" s="106">
        <v>281</v>
      </c>
      <c r="C284" s="106">
        <v>1919</v>
      </c>
      <c r="D284" s="142"/>
      <c r="E284" s="143">
        <v>4.86</v>
      </c>
      <c r="F284" s="144">
        <f>E284</f>
        <v>4.86</v>
      </c>
      <c r="G284" s="110"/>
      <c r="H284" s="110">
        <f>I284/240</f>
        <v>1</v>
      </c>
      <c r="I284" s="79">
        <v>240</v>
      </c>
      <c r="J284" s="32"/>
      <c r="K284" s="32"/>
      <c r="L284" s="144"/>
      <c r="M284" s="110"/>
      <c r="N284" s="52"/>
      <c r="O284" s="60"/>
      <c r="P284" s="110"/>
      <c r="Q284" s="79"/>
      <c r="R284" s="32"/>
      <c r="S284" s="39"/>
    </row>
    <row r="285" ht="18" customHeight="1">
      <c r="A285" t="s" s="20">
        <f>"L "&amp;B285</f>
        <v>8482</v>
      </c>
      <c r="B285" s="108">
        <v>282</v>
      </c>
      <c r="C285" s="108">
        <v>1920</v>
      </c>
      <c r="D285" s="145"/>
      <c r="E285" s="146">
        <v>4.86</v>
      </c>
      <c r="F285" s="131">
        <f>E285</f>
        <v>4.86</v>
      </c>
      <c r="G285" s="109"/>
      <c r="H285" s="109">
        <f>I285/240</f>
        <v>1</v>
      </c>
      <c r="I285" s="81">
        <v>240</v>
      </c>
      <c r="J285" s="16"/>
      <c r="K285" s="16"/>
      <c r="L285" s="131"/>
      <c r="M285" s="109"/>
      <c r="N285" s="54"/>
      <c r="O285" s="58"/>
      <c r="P285" s="109"/>
      <c r="Q285" s="81"/>
      <c r="R285" s="16"/>
      <c r="S285" s="55"/>
    </row>
    <row r="286" ht="18" customHeight="1">
      <c r="A286" t="s" s="20">
        <f>"L "&amp;B286</f>
        <v>8483</v>
      </c>
      <c r="B286" s="106">
        <v>283</v>
      </c>
      <c r="C286" s="106">
        <v>1921</v>
      </c>
      <c r="D286" s="142"/>
      <c r="E286" s="143">
        <v>4.86</v>
      </c>
      <c r="F286" s="144">
        <f>E286</f>
        <v>4.86</v>
      </c>
      <c r="G286" s="110"/>
      <c r="H286" s="110">
        <f>I286/240</f>
        <v>1</v>
      </c>
      <c r="I286" s="79">
        <v>240</v>
      </c>
      <c r="J286" s="32"/>
      <c r="K286" s="32"/>
      <c r="L286" s="144"/>
      <c r="M286" s="110"/>
      <c r="N286" s="52"/>
      <c r="O286" s="60"/>
      <c r="P286" s="110"/>
      <c r="Q286" s="79"/>
      <c r="R286" s="32"/>
      <c r="S286" s="39"/>
    </row>
    <row r="287" ht="18" customHeight="1">
      <c r="A287" t="s" s="20">
        <f>"L "&amp;B287</f>
        <v>8484</v>
      </c>
      <c r="B287" s="108">
        <v>284</v>
      </c>
      <c r="C287" s="108">
        <v>1922</v>
      </c>
      <c r="D287" s="145"/>
      <c r="E287" s="146">
        <v>4.86</v>
      </c>
      <c r="F287" s="131">
        <f>E287</f>
        <v>4.86</v>
      </c>
      <c r="G287" s="109"/>
      <c r="H287" s="109">
        <f>I287/240</f>
        <v>1</v>
      </c>
      <c r="I287" s="81">
        <v>240</v>
      </c>
      <c r="J287" s="16"/>
      <c r="K287" s="16"/>
      <c r="L287" s="131"/>
      <c r="M287" s="109"/>
      <c r="N287" s="54"/>
      <c r="O287" s="58"/>
      <c r="P287" s="109"/>
      <c r="Q287" s="81"/>
      <c r="R287" s="16"/>
      <c r="S287" s="55"/>
    </row>
    <row r="288" ht="18" customHeight="1">
      <c r="A288" t="s" s="20">
        <f>"L "&amp;B288</f>
        <v>8485</v>
      </c>
      <c r="B288" s="106">
        <v>285</v>
      </c>
      <c r="C288" s="106">
        <v>1923</v>
      </c>
      <c r="D288" s="142"/>
      <c r="E288" s="143">
        <v>4.86</v>
      </c>
      <c r="F288" s="144">
        <f>E288</f>
        <v>4.86</v>
      </c>
      <c r="G288" s="110"/>
      <c r="H288" s="110">
        <f>I288/240</f>
        <v>1</v>
      </c>
      <c r="I288" s="79">
        <v>240</v>
      </c>
      <c r="J288" s="32"/>
      <c r="K288" s="32"/>
      <c r="L288" s="144"/>
      <c r="M288" s="110"/>
      <c r="N288" s="52"/>
      <c r="O288" s="60"/>
      <c r="P288" s="110"/>
      <c r="Q288" s="79"/>
      <c r="R288" s="32"/>
      <c r="S288" s="39"/>
    </row>
    <row r="289" ht="18" customHeight="1">
      <c r="A289" t="s" s="20">
        <f>"L "&amp;B289</f>
        <v>8486</v>
      </c>
      <c r="B289" s="108">
        <v>286</v>
      </c>
      <c r="C289" s="108">
        <v>1924</v>
      </c>
      <c r="D289" s="145"/>
      <c r="E289" s="146">
        <v>4.86</v>
      </c>
      <c r="F289" s="131">
        <f>E289</f>
        <v>4.86</v>
      </c>
      <c r="G289" s="109"/>
      <c r="H289" s="109">
        <f>I289/240</f>
        <v>1</v>
      </c>
      <c r="I289" s="81">
        <v>240</v>
      </c>
      <c r="J289" s="16"/>
      <c r="K289" s="16"/>
      <c r="L289" s="131"/>
      <c r="M289" s="109"/>
      <c r="N289" s="54"/>
      <c r="O289" s="58"/>
      <c r="P289" s="109"/>
      <c r="Q289" s="81"/>
      <c r="R289" s="16"/>
      <c r="S289" s="55"/>
    </row>
    <row r="290" ht="18" customHeight="1">
      <c r="A290" t="s" s="20">
        <f>"L "&amp;B290</f>
        <v>8487</v>
      </c>
      <c r="B290" s="106">
        <v>287</v>
      </c>
      <c r="C290" s="106">
        <v>1925</v>
      </c>
      <c r="D290" s="142"/>
      <c r="E290" s="143">
        <v>4.86</v>
      </c>
      <c r="F290" s="144">
        <f>E290</f>
        <v>4.86</v>
      </c>
      <c r="G290" s="110"/>
      <c r="H290" s="110">
        <f>I290/240</f>
        <v>1</v>
      </c>
      <c r="I290" s="79">
        <v>240</v>
      </c>
      <c r="J290" s="32"/>
      <c r="K290" s="32"/>
      <c r="L290" s="144"/>
      <c r="M290" s="110"/>
      <c r="N290" s="52"/>
      <c r="O290" s="60"/>
      <c r="P290" s="110"/>
      <c r="Q290" s="79"/>
      <c r="R290" s="32"/>
      <c r="S290" s="39"/>
    </row>
    <row r="291" ht="18" customHeight="1">
      <c r="A291" t="s" s="20">
        <f>"L "&amp;B291</f>
        <v>8488</v>
      </c>
      <c r="B291" s="108">
        <v>288</v>
      </c>
      <c r="C291" s="108">
        <v>1926</v>
      </c>
      <c r="D291" s="145"/>
      <c r="E291" s="146">
        <v>4.86</v>
      </c>
      <c r="F291" s="131">
        <f>E291</f>
        <v>4.86</v>
      </c>
      <c r="G291" s="109"/>
      <c r="H291" s="109">
        <f>I291/240</f>
        <v>1</v>
      </c>
      <c r="I291" s="81">
        <v>240</v>
      </c>
      <c r="J291" s="16"/>
      <c r="K291" s="16"/>
      <c r="L291" s="131"/>
      <c r="M291" s="109"/>
      <c r="N291" s="54"/>
      <c r="O291" s="58"/>
      <c r="P291" s="109"/>
      <c r="Q291" s="81"/>
      <c r="R291" s="16"/>
      <c r="S291" s="55"/>
    </row>
    <row r="292" ht="18" customHeight="1">
      <c r="A292" t="s" s="20">
        <f>"L "&amp;B292</f>
        <v>8489</v>
      </c>
      <c r="B292" s="106">
        <v>289</v>
      </c>
      <c r="C292" s="106">
        <v>1927</v>
      </c>
      <c r="D292" s="142"/>
      <c r="E292" s="143">
        <v>4.86</v>
      </c>
      <c r="F292" s="144">
        <f>E292</f>
        <v>4.86</v>
      </c>
      <c r="G292" s="110"/>
      <c r="H292" s="110">
        <f>I292/240</f>
        <v>1</v>
      </c>
      <c r="I292" s="79">
        <v>240</v>
      </c>
      <c r="J292" s="32"/>
      <c r="K292" s="32"/>
      <c r="L292" s="144"/>
      <c r="M292" s="110"/>
      <c r="N292" s="52"/>
      <c r="O292" s="60"/>
      <c r="P292" s="110"/>
      <c r="Q292" s="79"/>
      <c r="R292" s="32"/>
      <c r="S292" s="39"/>
    </row>
    <row r="293" ht="18" customHeight="1">
      <c r="A293" t="s" s="20">
        <f>"L "&amp;B293</f>
        <v>8490</v>
      </c>
      <c r="B293" s="108">
        <v>290</v>
      </c>
      <c r="C293" s="108">
        <v>1928</v>
      </c>
      <c r="D293" s="145"/>
      <c r="E293" s="146">
        <v>4.86</v>
      </c>
      <c r="F293" s="131">
        <f>E293</f>
        <v>4.86</v>
      </c>
      <c r="G293" s="109"/>
      <c r="H293" s="109">
        <f>I293/240</f>
        <v>1</v>
      </c>
      <c r="I293" s="81">
        <v>240</v>
      </c>
      <c r="J293" s="16"/>
      <c r="K293" s="16"/>
      <c r="L293" s="131"/>
      <c r="M293" s="109"/>
      <c r="N293" s="54"/>
      <c r="O293" s="58"/>
      <c r="P293" s="109"/>
      <c r="Q293" s="81"/>
      <c r="R293" s="16"/>
      <c r="S293" s="55"/>
    </row>
    <row r="294" ht="18" customHeight="1">
      <c r="A294" t="s" s="20">
        <f>"L "&amp;B294</f>
        <v>8491</v>
      </c>
      <c r="B294" s="106">
        <v>291</v>
      </c>
      <c r="C294" s="106">
        <v>1929</v>
      </c>
      <c r="D294" s="142"/>
      <c r="E294" s="143">
        <v>4.86</v>
      </c>
      <c r="F294" s="144">
        <f>E294</f>
        <v>4.86</v>
      </c>
      <c r="G294" s="110"/>
      <c r="H294" s="110">
        <f>I294/240</f>
        <v>1</v>
      </c>
      <c r="I294" s="79">
        <v>240</v>
      </c>
      <c r="J294" s="32"/>
      <c r="K294" s="32"/>
      <c r="L294" s="144"/>
      <c r="M294" s="110"/>
      <c r="N294" s="52"/>
      <c r="O294" s="60"/>
      <c r="P294" s="110"/>
      <c r="Q294" s="79"/>
      <c r="R294" s="32"/>
      <c r="S294" s="39"/>
    </row>
    <row r="295" ht="18" customHeight="1">
      <c r="A295" t="s" s="20">
        <f>"L "&amp;B295</f>
        <v>8492</v>
      </c>
      <c r="B295" s="108">
        <v>292</v>
      </c>
      <c r="C295" s="108">
        <v>1930</v>
      </c>
      <c r="D295" s="145"/>
      <c r="E295" s="146">
        <v>4.86</v>
      </c>
      <c r="F295" s="131">
        <f>E295</f>
        <v>4.86</v>
      </c>
      <c r="G295" s="109"/>
      <c r="H295" s="109">
        <f>I295/240</f>
        <v>1</v>
      </c>
      <c r="I295" s="81">
        <v>240</v>
      </c>
      <c r="J295" s="16"/>
      <c r="K295" s="16"/>
      <c r="L295" s="131"/>
      <c r="M295" s="109"/>
      <c r="N295" s="54"/>
      <c r="O295" s="58"/>
      <c r="P295" s="109"/>
      <c r="Q295" s="81"/>
      <c r="R295" s="16"/>
      <c r="S295" s="55"/>
    </row>
    <row r="296" ht="38" customHeight="1">
      <c r="A296" t="s" s="20">
        <f>"L "&amp;B296</f>
        <v>8493</v>
      </c>
      <c r="B296" s="106">
        <v>293</v>
      </c>
      <c r="C296" s="106">
        <v>1931</v>
      </c>
      <c r="D296" s="142"/>
      <c r="E296" s="143">
        <v>4.86</v>
      </c>
      <c r="F296" s="144">
        <f>E296</f>
        <v>4.86</v>
      </c>
      <c r="G296" s="110"/>
      <c r="H296" s="110"/>
      <c r="I296" s="79"/>
      <c r="J296" s="32"/>
      <c r="K296" t="s" s="30">
        <v>8494</v>
      </c>
      <c r="L296" s="144"/>
      <c r="M296" s="110"/>
      <c r="N296" s="52"/>
      <c r="O296" s="60"/>
      <c r="P296" s="110"/>
      <c r="Q296" s="79"/>
      <c r="R296" s="32"/>
      <c r="S296" s="39"/>
    </row>
    <row r="297" ht="18" customHeight="1">
      <c r="A297" t="s" s="20">
        <f>"L "&amp;B297</f>
        <v>8495</v>
      </c>
      <c r="B297" s="108">
        <v>294</v>
      </c>
      <c r="C297" s="108">
        <v>1932</v>
      </c>
      <c r="D297" s="145"/>
      <c r="E297" s="146">
        <v>4.86</v>
      </c>
      <c r="F297" s="131">
        <f>E297</f>
        <v>4.86</v>
      </c>
      <c r="G297" s="109"/>
      <c r="H297" s="109"/>
      <c r="I297" s="81"/>
      <c r="J297" s="16"/>
      <c r="K297" s="16"/>
      <c r="L297" s="131"/>
      <c r="M297" s="109"/>
      <c r="N297" s="54"/>
      <c r="O297" s="58"/>
      <c r="P297" s="109"/>
      <c r="Q297" s="81"/>
      <c r="R297" s="16"/>
      <c r="S297" s="55"/>
    </row>
    <row r="298" ht="18" customHeight="1">
      <c r="A298" t="s" s="20">
        <f>"L "&amp;B298</f>
        <v>8496</v>
      </c>
      <c r="B298" s="106">
        <v>295</v>
      </c>
      <c r="C298" s="106">
        <v>1933</v>
      </c>
      <c r="D298" s="142"/>
      <c r="E298" s="143">
        <v>4.86</v>
      </c>
      <c r="F298" s="144">
        <f>E298</f>
        <v>4.86</v>
      </c>
      <c r="G298" s="110"/>
      <c r="H298" s="110"/>
      <c r="I298" s="79"/>
      <c r="J298" s="32"/>
      <c r="K298" s="32"/>
      <c r="L298" s="144"/>
      <c r="M298" s="110"/>
      <c r="N298" s="52"/>
      <c r="O298" s="60"/>
      <c r="P298" s="110"/>
      <c r="Q298" s="79"/>
      <c r="R298" s="32"/>
      <c r="S298" s="39"/>
    </row>
    <row r="299" ht="18" customHeight="1">
      <c r="A299" t="s" s="20">
        <f>"L "&amp;B299</f>
        <v>8497</v>
      </c>
      <c r="B299" s="108">
        <v>296</v>
      </c>
      <c r="C299" s="108">
        <v>1934</v>
      </c>
      <c r="D299" s="145"/>
      <c r="E299" s="146">
        <v>4.86</v>
      </c>
      <c r="F299" s="131">
        <f>E299</f>
        <v>4.86</v>
      </c>
      <c r="G299" s="109"/>
      <c r="H299" s="109"/>
      <c r="I299" s="81"/>
      <c r="J299" s="16"/>
      <c r="K299" s="16"/>
      <c r="L299" s="131"/>
      <c r="M299" s="109"/>
      <c r="N299" s="54"/>
      <c r="O299" s="58"/>
      <c r="P299" s="109"/>
      <c r="Q299" s="81"/>
      <c r="R299" s="16"/>
      <c r="S299" s="55"/>
    </row>
    <row r="300" ht="18" customHeight="1">
      <c r="A300" t="s" s="20">
        <f>"L "&amp;B300</f>
        <v>8498</v>
      </c>
      <c r="B300" s="106">
        <v>297</v>
      </c>
      <c r="C300" s="106">
        <v>1935</v>
      </c>
      <c r="D300" s="142"/>
      <c r="E300" s="143">
        <v>4.86</v>
      </c>
      <c r="F300" s="144">
        <f>E300</f>
        <v>4.86</v>
      </c>
      <c r="G300" s="110"/>
      <c r="H300" s="110"/>
      <c r="I300" s="79"/>
      <c r="J300" s="32"/>
      <c r="K300" s="32"/>
      <c r="L300" s="144"/>
      <c r="M300" s="110"/>
      <c r="N300" s="52"/>
      <c r="O300" s="60"/>
      <c r="P300" s="110"/>
      <c r="Q300" s="79"/>
      <c r="R300" s="32"/>
      <c r="S300" s="39"/>
    </row>
    <row r="301" ht="18" customHeight="1">
      <c r="A301" t="s" s="20">
        <f>"L "&amp;B301</f>
        <v>8499</v>
      </c>
      <c r="B301" s="108">
        <v>298</v>
      </c>
      <c r="C301" s="108">
        <v>1936</v>
      </c>
      <c r="D301" s="145"/>
      <c r="E301" s="146">
        <v>4.86</v>
      </c>
      <c r="F301" s="131">
        <f>E301</f>
        <v>4.86</v>
      </c>
      <c r="G301" s="109"/>
      <c r="H301" s="109"/>
      <c r="I301" s="81"/>
      <c r="J301" s="16"/>
      <c r="K301" s="16"/>
      <c r="L301" s="131"/>
      <c r="M301" s="109"/>
      <c r="N301" s="54"/>
      <c r="O301" s="58"/>
      <c r="P301" s="109"/>
      <c r="Q301" s="81"/>
      <c r="R301" s="16"/>
      <c r="S301" s="55"/>
    </row>
    <row r="302" ht="18" customHeight="1">
      <c r="A302" t="s" s="20">
        <f>"L "&amp;B302</f>
        <v>8500</v>
      </c>
      <c r="B302" s="106">
        <v>299</v>
      </c>
      <c r="C302" s="106">
        <v>1937</v>
      </c>
      <c r="D302" s="142"/>
      <c r="E302" s="143">
        <v>4.86</v>
      </c>
      <c r="F302" s="144">
        <f>E302</f>
        <v>4.86</v>
      </c>
      <c r="G302" s="110"/>
      <c r="H302" s="110"/>
      <c r="I302" s="79"/>
      <c r="J302" s="32"/>
      <c r="K302" s="32"/>
      <c r="L302" s="144"/>
      <c r="M302" s="110"/>
      <c r="N302" s="52"/>
      <c r="O302" s="60"/>
      <c r="P302" s="110"/>
      <c r="Q302" s="79"/>
      <c r="R302" s="32"/>
      <c r="S302" s="39"/>
    </row>
    <row r="303" ht="18" customHeight="1">
      <c r="A303" t="s" s="20">
        <f>"L "&amp;B303</f>
        <v>8501</v>
      </c>
      <c r="B303" s="108">
        <v>300</v>
      </c>
      <c r="C303" s="108">
        <v>1938</v>
      </c>
      <c r="D303" s="145"/>
      <c r="E303" s="146">
        <v>4.86</v>
      </c>
      <c r="F303" s="131">
        <f>E303</f>
        <v>4.86</v>
      </c>
      <c r="G303" s="109"/>
      <c r="H303" s="109"/>
      <c r="I303" s="81"/>
      <c r="J303" s="16"/>
      <c r="K303" s="16"/>
      <c r="L303" s="131"/>
      <c r="M303" s="109"/>
      <c r="N303" s="54"/>
      <c r="O303" s="58"/>
      <c r="P303" s="109"/>
      <c r="Q303" s="81"/>
      <c r="R303" s="16"/>
      <c r="S303" s="55"/>
    </row>
    <row r="304" ht="18" customHeight="1">
      <c r="A304" t="s" s="20">
        <f>"L "&amp;B304</f>
        <v>8502</v>
      </c>
      <c r="B304" s="106">
        <v>301</v>
      </c>
      <c r="C304" s="106">
        <v>1939</v>
      </c>
      <c r="D304" s="142"/>
      <c r="E304" s="143">
        <v>4.86</v>
      </c>
      <c r="F304" s="144">
        <f>E304</f>
        <v>4.86</v>
      </c>
      <c r="G304" s="110"/>
      <c r="H304" s="110"/>
      <c r="I304" s="79"/>
      <c r="J304" s="32"/>
      <c r="K304" s="32"/>
      <c r="L304" s="144"/>
      <c r="M304" s="110"/>
      <c r="N304" s="52"/>
      <c r="O304" s="60"/>
      <c r="P304" s="110"/>
      <c r="Q304" s="79"/>
      <c r="R304" s="32"/>
      <c r="S304" s="39"/>
    </row>
    <row r="305" ht="18" customHeight="1">
      <c r="A305" t="s" s="20">
        <f>"L "&amp;B305</f>
        <v>8503</v>
      </c>
      <c r="B305" s="108">
        <v>302</v>
      </c>
      <c r="C305" s="108">
        <v>1940</v>
      </c>
      <c r="D305" s="145"/>
      <c r="E305" s="146">
        <v>4.86</v>
      </c>
      <c r="F305" s="131">
        <f>E305</f>
        <v>4.86</v>
      </c>
      <c r="G305" s="109"/>
      <c r="H305" s="109"/>
      <c r="I305" s="81"/>
      <c r="J305" s="16"/>
      <c r="K305" s="16"/>
      <c r="L305" s="131"/>
      <c r="M305" s="109"/>
      <c r="N305" s="54"/>
      <c r="O305" s="58"/>
      <c r="P305" s="109"/>
      <c r="Q305" s="81"/>
      <c r="R305" s="16"/>
      <c r="S305" s="55"/>
    </row>
    <row r="306" ht="18" customHeight="1">
      <c r="A306" t="s" s="20">
        <f>"L "&amp;B306</f>
        <v>8504</v>
      </c>
      <c r="B306" s="106">
        <v>303</v>
      </c>
      <c r="C306" s="106">
        <v>1941</v>
      </c>
      <c r="D306" s="142"/>
      <c r="E306" s="143">
        <v>4.86</v>
      </c>
      <c r="F306" s="144">
        <f>E306</f>
        <v>4.86</v>
      </c>
      <c r="G306" s="110"/>
      <c r="H306" s="110"/>
      <c r="I306" s="79"/>
      <c r="J306" s="32"/>
      <c r="K306" s="32"/>
      <c r="L306" s="144"/>
      <c r="M306" s="110"/>
      <c r="N306" s="52"/>
      <c r="O306" s="60"/>
      <c r="P306" s="110"/>
      <c r="Q306" s="79"/>
      <c r="R306" s="32"/>
      <c r="S306" s="39"/>
    </row>
    <row r="307" ht="18" customHeight="1">
      <c r="A307" t="s" s="20">
        <f>"L "&amp;B307</f>
        <v>8505</v>
      </c>
      <c r="B307" s="108">
        <v>304</v>
      </c>
      <c r="C307" s="108">
        <v>1942</v>
      </c>
      <c r="D307" s="145"/>
      <c r="E307" s="146">
        <v>4.86</v>
      </c>
      <c r="F307" s="131">
        <f>E307</f>
        <v>4.86</v>
      </c>
      <c r="G307" s="109"/>
      <c r="H307" s="109"/>
      <c r="I307" s="81"/>
      <c r="J307" s="16"/>
      <c r="K307" s="16"/>
      <c r="L307" s="131"/>
      <c r="M307" s="109"/>
      <c r="N307" s="54"/>
      <c r="O307" s="58"/>
      <c r="P307" s="109"/>
      <c r="Q307" s="81"/>
      <c r="R307" s="16"/>
      <c r="S307" s="55"/>
    </row>
    <row r="308" ht="18" customHeight="1">
      <c r="A308" t="s" s="20">
        <f>"L "&amp;B308</f>
        <v>8506</v>
      </c>
      <c r="B308" s="106">
        <v>305</v>
      </c>
      <c r="C308" s="106">
        <v>1943</v>
      </c>
      <c r="D308" s="142"/>
      <c r="E308" s="143">
        <v>4.86</v>
      </c>
      <c r="F308" s="144">
        <f>E308</f>
        <v>4.86</v>
      </c>
      <c r="G308" s="110"/>
      <c r="H308" s="110"/>
      <c r="I308" s="79"/>
      <c r="J308" s="32"/>
      <c r="K308" s="32"/>
      <c r="L308" s="144"/>
      <c r="M308" s="110"/>
      <c r="N308" s="52"/>
      <c r="O308" s="60"/>
      <c r="P308" s="110"/>
      <c r="Q308" s="79"/>
      <c r="R308" s="32"/>
      <c r="S308" s="39"/>
    </row>
    <row r="309" ht="18" customHeight="1">
      <c r="A309" t="s" s="20">
        <f>"L "&amp;B309</f>
        <v>8507</v>
      </c>
      <c r="B309" s="108">
        <v>306</v>
      </c>
      <c r="C309" s="108">
        <v>1944</v>
      </c>
      <c r="D309" s="145"/>
      <c r="E309" s="146">
        <v>4.86</v>
      </c>
      <c r="F309" s="131">
        <f>E309</f>
        <v>4.86</v>
      </c>
      <c r="G309" s="109"/>
      <c r="H309" s="109"/>
      <c r="I309" s="81"/>
      <c r="J309" s="16"/>
      <c r="K309" s="16"/>
      <c r="L309" s="131"/>
      <c r="M309" s="109"/>
      <c r="N309" s="54"/>
      <c r="O309" s="58"/>
      <c r="P309" s="109"/>
      <c r="Q309" s="81"/>
      <c r="R309" s="16"/>
      <c r="S309" s="55"/>
    </row>
    <row r="310" ht="18" customHeight="1">
      <c r="A310" t="s" s="20">
        <f>"L "&amp;B310</f>
        <v>8508</v>
      </c>
      <c r="B310" s="106">
        <v>307</v>
      </c>
      <c r="C310" s="106">
        <v>1945</v>
      </c>
      <c r="D310" s="142"/>
      <c r="E310" s="143">
        <v>4.86</v>
      </c>
      <c r="F310" s="144">
        <f>E310</f>
        <v>4.86</v>
      </c>
      <c r="G310" s="110"/>
      <c r="H310" s="110"/>
      <c r="I310" s="79"/>
      <c r="J310" s="32"/>
      <c r="K310" s="32"/>
      <c r="L310" s="144"/>
      <c r="M310" s="110"/>
      <c r="N310" s="52"/>
      <c r="O310" s="60"/>
      <c r="P310" s="110"/>
      <c r="Q310" s="79"/>
      <c r="R310" s="32"/>
      <c r="S310" s="39"/>
    </row>
    <row r="311" ht="18" customHeight="1">
      <c r="A311" t="s" s="20">
        <f>"L "&amp;B311</f>
        <v>8509</v>
      </c>
      <c r="B311" s="108">
        <v>308</v>
      </c>
      <c r="C311" s="108">
        <v>1946</v>
      </c>
      <c r="D311" s="145"/>
      <c r="E311" s="146">
        <v>4.86</v>
      </c>
      <c r="F311" s="131">
        <f>E311</f>
        <v>4.86</v>
      </c>
      <c r="G311" s="109"/>
      <c r="H311" s="109"/>
      <c r="I311" s="81"/>
      <c r="J311" s="16"/>
      <c r="K311" s="16"/>
      <c r="L311" s="131"/>
      <c r="M311" s="109"/>
      <c r="N311" s="54"/>
      <c r="O311" s="58"/>
      <c r="P311" s="109"/>
      <c r="Q311" s="81"/>
      <c r="R311" s="16"/>
      <c r="S311" s="55"/>
    </row>
    <row r="312" ht="18" customHeight="1">
      <c r="A312" t="s" s="20">
        <f>"L "&amp;B312</f>
        <v>8510</v>
      </c>
      <c r="B312" s="106">
        <v>309</v>
      </c>
      <c r="C312" s="106">
        <v>1947</v>
      </c>
      <c r="D312" s="142"/>
      <c r="E312" s="143">
        <v>4.86</v>
      </c>
      <c r="F312" s="144">
        <f>E312</f>
        <v>4.86</v>
      </c>
      <c r="G312" s="110"/>
      <c r="H312" s="110"/>
      <c r="I312" s="79"/>
      <c r="J312" s="32"/>
      <c r="K312" s="32"/>
      <c r="L312" s="144"/>
      <c r="M312" s="110"/>
      <c r="N312" s="52"/>
      <c r="O312" s="60"/>
      <c r="P312" s="110"/>
      <c r="Q312" s="79"/>
      <c r="R312" s="32"/>
      <c r="S312" s="39"/>
    </row>
    <row r="313" ht="18" customHeight="1">
      <c r="A313" t="s" s="20">
        <f>"L "&amp;B313</f>
        <v>8511</v>
      </c>
      <c r="B313" s="108">
        <v>310</v>
      </c>
      <c r="C313" s="108">
        <v>1948</v>
      </c>
      <c r="D313" s="145"/>
      <c r="E313" s="146">
        <v>4.86</v>
      </c>
      <c r="F313" s="131">
        <f>E313</f>
        <v>4.86</v>
      </c>
      <c r="G313" s="109"/>
      <c r="H313" s="109"/>
      <c r="I313" s="81"/>
      <c r="J313" s="16"/>
      <c r="K313" s="16"/>
      <c r="L313" s="131"/>
      <c r="M313" s="109"/>
      <c r="N313" s="54"/>
      <c r="O313" s="58"/>
      <c r="P313" s="109"/>
      <c r="Q313" s="81"/>
      <c r="R313" s="16"/>
      <c r="S313" s="55"/>
    </row>
    <row r="314" ht="28" customHeight="1">
      <c r="A314" t="s" s="20">
        <f>"L "&amp;B314</f>
        <v>8512</v>
      </c>
      <c r="B314" s="106">
        <v>311</v>
      </c>
      <c r="C314" s="106">
        <v>1949</v>
      </c>
      <c r="D314" s="142"/>
      <c r="E314" s="143">
        <v>4.86</v>
      </c>
      <c r="F314" s="144">
        <f>E314</f>
        <v>4.86</v>
      </c>
      <c r="G314" s="110"/>
      <c r="H314" s="110"/>
      <c r="I314" s="79"/>
      <c r="J314" t="s" s="30">
        <v>7907</v>
      </c>
      <c r="K314" t="s" s="30">
        <v>8513</v>
      </c>
      <c r="L314" s="144"/>
      <c r="M314" s="110"/>
      <c r="N314" s="52"/>
      <c r="O314" s="60"/>
      <c r="P314" s="110"/>
      <c r="Q314" s="79"/>
      <c r="R314" s="32"/>
      <c r="S314" s="39"/>
    </row>
    <row r="315" ht="18" customHeight="1">
      <c r="A315" t="s" s="20">
        <f>"L "&amp;B315</f>
        <v>8514</v>
      </c>
      <c r="B315" s="108">
        <v>312</v>
      </c>
      <c r="C315" s="108">
        <v>1950</v>
      </c>
      <c r="D315" s="145"/>
      <c r="E315" s="146"/>
      <c r="F315" s="131">
        <v>4</v>
      </c>
      <c r="G315" s="109"/>
      <c r="H315" s="109">
        <f>I315/240</f>
        <v>1</v>
      </c>
      <c r="I315" s="81">
        <v>240</v>
      </c>
      <c r="J315" s="16"/>
      <c r="K315" s="16"/>
      <c r="L315" s="131"/>
      <c r="M315" s="109"/>
      <c r="N315" s="54"/>
      <c r="O315" s="58"/>
      <c r="P315" s="109"/>
      <c r="Q315" s="81"/>
      <c r="R315" s="16"/>
      <c r="S315" s="55"/>
    </row>
    <row r="316" ht="18" customHeight="1">
      <c r="A316" t="s" s="20">
        <f>"L "&amp;B316</f>
        <v>8515</v>
      </c>
      <c r="B316" s="106">
        <v>313</v>
      </c>
      <c r="C316" s="106">
        <v>1951</v>
      </c>
      <c r="D316" s="142"/>
      <c r="E316" s="143"/>
      <c r="F316" s="144">
        <v>4</v>
      </c>
      <c r="G316" s="110"/>
      <c r="H316" s="110">
        <f>I316/240</f>
        <v>1</v>
      </c>
      <c r="I316" s="79">
        <v>240</v>
      </c>
      <c r="J316" s="32"/>
      <c r="K316" s="32"/>
      <c r="L316" s="144"/>
      <c r="M316" s="110"/>
      <c r="N316" s="52"/>
      <c r="O316" s="60"/>
      <c r="P316" s="110"/>
      <c r="Q316" s="79"/>
      <c r="R316" s="32"/>
      <c r="S316" s="39"/>
    </row>
    <row r="317" ht="18" customHeight="1">
      <c r="A317" t="s" s="20">
        <f>"L "&amp;B317</f>
        <v>8516</v>
      </c>
      <c r="B317" s="108">
        <v>314</v>
      </c>
      <c r="C317" s="108">
        <v>1952</v>
      </c>
      <c r="D317" s="145"/>
      <c r="E317" s="146"/>
      <c r="F317" s="131">
        <v>4</v>
      </c>
      <c r="G317" s="109"/>
      <c r="H317" s="109">
        <f>I317/240</f>
        <v>1</v>
      </c>
      <c r="I317" s="81">
        <v>240</v>
      </c>
      <c r="J317" t="s" s="34">
        <v>7910</v>
      </c>
      <c r="K317" s="16"/>
      <c r="L317" s="131"/>
      <c r="M317" s="109"/>
      <c r="N317" s="54"/>
      <c r="O317" s="58"/>
      <c r="P317" s="109"/>
      <c r="Q317" s="81"/>
      <c r="R317" s="16"/>
      <c r="S317" s="55"/>
    </row>
    <row r="318" ht="18" customHeight="1">
      <c r="A318" t="s" s="20">
        <f>"L "&amp;B318</f>
        <v>8517</v>
      </c>
      <c r="B318" s="106">
        <v>315</v>
      </c>
      <c r="C318" s="106">
        <v>1953</v>
      </c>
      <c r="D318" s="142"/>
      <c r="E318" s="143"/>
      <c r="F318" s="144">
        <v>4</v>
      </c>
      <c r="G318" s="110"/>
      <c r="H318" s="110">
        <f>I318/240</f>
        <v>1</v>
      </c>
      <c r="I318" s="79">
        <v>240</v>
      </c>
      <c r="J318" s="32"/>
      <c r="K318" s="32"/>
      <c r="L318" s="144"/>
      <c r="M318" s="110"/>
      <c r="N318" s="52"/>
      <c r="O318" s="60"/>
      <c r="P318" s="110"/>
      <c r="Q318" s="79"/>
      <c r="R318" s="32"/>
      <c r="S318" s="39"/>
    </row>
    <row r="319" ht="18" customHeight="1">
      <c r="A319" t="s" s="20">
        <f>"L "&amp;B319</f>
        <v>8518</v>
      </c>
      <c r="B319" s="108">
        <v>316</v>
      </c>
      <c r="C319" s="108">
        <v>1954</v>
      </c>
      <c r="D319" s="145"/>
      <c r="E319" s="146"/>
      <c r="F319" s="131">
        <v>4</v>
      </c>
      <c r="G319" s="109"/>
      <c r="H319" s="109">
        <f>I319/240</f>
        <v>1</v>
      </c>
      <c r="I319" s="81">
        <v>240</v>
      </c>
      <c r="J319" s="16"/>
      <c r="K319" s="16"/>
      <c r="L319" s="131"/>
      <c r="M319" s="109"/>
      <c r="N319" s="54"/>
      <c r="O319" s="58"/>
      <c r="P319" s="109"/>
      <c r="Q319" s="81"/>
      <c r="R319" s="16"/>
      <c r="S319" s="55"/>
    </row>
    <row r="320" ht="18" customHeight="1">
      <c r="A320" t="s" s="20">
        <f>"L "&amp;B320</f>
        <v>8519</v>
      </c>
      <c r="B320" s="106">
        <v>317</v>
      </c>
      <c r="C320" s="106">
        <v>1955</v>
      </c>
      <c r="D320" s="142"/>
      <c r="E320" s="143"/>
      <c r="F320" s="144">
        <v>4</v>
      </c>
      <c r="G320" s="110"/>
      <c r="H320" s="110">
        <f>I320/240</f>
        <v>1</v>
      </c>
      <c r="I320" s="79">
        <v>240</v>
      </c>
      <c r="J320" s="32"/>
      <c r="K320" s="32"/>
      <c r="L320" s="144"/>
      <c r="M320" s="110"/>
      <c r="N320" s="52"/>
      <c r="O320" s="60"/>
      <c r="P320" s="110"/>
      <c r="Q320" s="79"/>
      <c r="R320" s="32"/>
      <c r="S320" s="39"/>
    </row>
    <row r="321" ht="18" customHeight="1">
      <c r="A321" t="s" s="20">
        <f>"L "&amp;B321</f>
        <v>8520</v>
      </c>
      <c r="B321" s="108">
        <v>318</v>
      </c>
      <c r="C321" s="108">
        <v>1956</v>
      </c>
      <c r="D321" s="145"/>
      <c r="E321" s="146"/>
      <c r="F321" s="131">
        <v>4</v>
      </c>
      <c r="G321" s="109"/>
      <c r="H321" s="109">
        <f>I321/240</f>
        <v>1</v>
      </c>
      <c r="I321" s="81">
        <v>240</v>
      </c>
      <c r="J321" s="16"/>
      <c r="K321" s="16"/>
      <c r="L321" s="131"/>
      <c r="M321" s="109"/>
      <c r="N321" s="54"/>
      <c r="O321" s="58"/>
      <c r="P321" s="109"/>
      <c r="Q321" s="81"/>
      <c r="R321" s="16"/>
      <c r="S321" s="55"/>
    </row>
    <row r="322" ht="18" customHeight="1">
      <c r="A322" t="s" s="20">
        <f>"L "&amp;B322</f>
        <v>8521</v>
      </c>
      <c r="B322" s="106">
        <v>319</v>
      </c>
      <c r="C322" s="106">
        <v>1957</v>
      </c>
      <c r="D322" s="142"/>
      <c r="E322" s="143"/>
      <c r="F322" s="144">
        <v>4</v>
      </c>
      <c r="G322" s="110"/>
      <c r="H322" s="110">
        <f>I322/240</f>
        <v>1</v>
      </c>
      <c r="I322" s="79">
        <v>240</v>
      </c>
      <c r="J322" s="32"/>
      <c r="K322" s="32"/>
      <c r="L322" s="144"/>
      <c r="M322" s="110"/>
      <c r="N322" s="52"/>
      <c r="O322" s="60"/>
      <c r="P322" s="110"/>
      <c r="Q322" s="79"/>
      <c r="R322" s="32"/>
      <c r="S322" s="39"/>
    </row>
    <row r="323" ht="18" customHeight="1">
      <c r="A323" t="s" s="20">
        <f>"L "&amp;B323</f>
        <v>8522</v>
      </c>
      <c r="B323" s="108">
        <v>320</v>
      </c>
      <c r="C323" s="108">
        <v>1958</v>
      </c>
      <c r="D323" s="145"/>
      <c r="E323" s="146"/>
      <c r="F323" s="131">
        <v>4</v>
      </c>
      <c r="G323" s="109"/>
      <c r="H323" s="109">
        <f>I323/240</f>
        <v>1</v>
      </c>
      <c r="I323" s="81">
        <v>240</v>
      </c>
      <c r="J323" s="16"/>
      <c r="K323" s="16"/>
      <c r="L323" s="131"/>
      <c r="M323" s="109"/>
      <c r="N323" s="54"/>
      <c r="O323" s="58"/>
      <c r="P323" s="109"/>
      <c r="Q323" s="81"/>
      <c r="R323" s="16"/>
      <c r="S323" s="55"/>
    </row>
    <row r="324" ht="18" customHeight="1">
      <c r="A324" t="s" s="20">
        <f>"L "&amp;B324</f>
        <v>8523</v>
      </c>
      <c r="B324" s="106">
        <v>321</v>
      </c>
      <c r="C324" s="106">
        <v>1959</v>
      </c>
      <c r="D324" s="142"/>
      <c r="E324" s="143"/>
      <c r="F324" s="144">
        <v>4</v>
      </c>
      <c r="G324" s="110"/>
      <c r="H324" s="110">
        <f>I324/240</f>
        <v>1</v>
      </c>
      <c r="I324" s="79">
        <v>240</v>
      </c>
      <c r="J324" s="32"/>
      <c r="K324" s="32"/>
      <c r="L324" s="144"/>
      <c r="M324" s="110"/>
      <c r="N324" s="52"/>
      <c r="O324" s="60"/>
      <c r="P324" s="110"/>
      <c r="Q324" s="79"/>
      <c r="R324" s="32"/>
      <c r="S324" s="39"/>
    </row>
    <row r="325" ht="18" customHeight="1">
      <c r="A325" t="s" s="20">
        <f>"L "&amp;B325</f>
        <v>8524</v>
      </c>
      <c r="B325" s="108">
        <v>322</v>
      </c>
      <c r="C325" s="108">
        <v>1960</v>
      </c>
      <c r="D325" s="145"/>
      <c r="E325" s="146"/>
      <c r="F325" s="131">
        <v>4</v>
      </c>
      <c r="G325" s="109"/>
      <c r="H325" s="109">
        <f>I325/240</f>
        <v>1</v>
      </c>
      <c r="I325" s="81">
        <v>240</v>
      </c>
      <c r="J325" s="16"/>
      <c r="K325" s="16"/>
      <c r="L325" s="131"/>
      <c r="M325" s="109"/>
      <c r="N325" s="54"/>
      <c r="O325" s="58"/>
      <c r="P325" s="109"/>
      <c r="Q325" s="81"/>
      <c r="R325" s="16"/>
      <c r="S325" s="55"/>
    </row>
    <row r="326" ht="18" customHeight="1">
      <c r="A326" t="s" s="20">
        <f>"L "&amp;B326</f>
        <v>8525</v>
      </c>
      <c r="B326" s="106">
        <v>323</v>
      </c>
      <c r="C326" s="106">
        <v>1961</v>
      </c>
      <c r="D326" s="142"/>
      <c r="E326" s="143"/>
      <c r="F326" s="144">
        <v>4</v>
      </c>
      <c r="G326" s="110"/>
      <c r="H326" s="110">
        <f>I326/240</f>
        <v>1</v>
      </c>
      <c r="I326" s="79">
        <v>240</v>
      </c>
      <c r="J326" s="32"/>
      <c r="K326" s="32"/>
      <c r="L326" s="144"/>
      <c r="M326" s="110"/>
      <c r="N326" s="52"/>
      <c r="O326" s="60"/>
      <c r="P326" s="110"/>
      <c r="Q326" s="79"/>
      <c r="R326" s="32"/>
      <c r="S326" s="39"/>
    </row>
    <row r="327" ht="18" customHeight="1">
      <c r="A327" t="s" s="20">
        <f>"L "&amp;B327</f>
        <v>8526</v>
      </c>
      <c r="B327" s="108">
        <v>324</v>
      </c>
      <c r="C327" s="108">
        <v>1962</v>
      </c>
      <c r="D327" s="145"/>
      <c r="E327" s="146"/>
      <c r="F327" s="131">
        <v>4</v>
      </c>
      <c r="G327" s="109"/>
      <c r="H327" s="109">
        <f>I327/240</f>
        <v>1</v>
      </c>
      <c r="I327" s="81">
        <v>240</v>
      </c>
      <c r="J327" s="16"/>
      <c r="K327" s="16"/>
      <c r="L327" s="131"/>
      <c r="M327" s="109"/>
      <c r="N327" s="54"/>
      <c r="O327" s="58"/>
      <c r="P327" s="109"/>
      <c r="Q327" s="81"/>
      <c r="R327" s="16"/>
      <c r="S327" s="55"/>
    </row>
    <row r="328" ht="18" customHeight="1">
      <c r="A328" t="s" s="20">
        <f>"L "&amp;B328</f>
        <v>8527</v>
      </c>
      <c r="B328" s="106">
        <v>325</v>
      </c>
      <c r="C328" s="106">
        <v>1963</v>
      </c>
      <c r="D328" s="142"/>
      <c r="E328" s="143"/>
      <c r="F328" s="144">
        <v>4</v>
      </c>
      <c r="G328" s="110"/>
      <c r="H328" s="110">
        <f>I328/240</f>
        <v>1</v>
      </c>
      <c r="I328" s="79">
        <v>240</v>
      </c>
      <c r="J328" s="32"/>
      <c r="K328" s="32"/>
      <c r="L328" s="144"/>
      <c r="M328" s="110"/>
      <c r="N328" s="52"/>
      <c r="O328" s="60"/>
      <c r="P328" s="110"/>
      <c r="Q328" s="79"/>
      <c r="R328" s="32"/>
      <c r="S328" s="39"/>
    </row>
    <row r="329" ht="18" customHeight="1">
      <c r="A329" t="s" s="20">
        <f>"L "&amp;B329</f>
        <v>8528</v>
      </c>
      <c r="B329" s="108">
        <v>326</v>
      </c>
      <c r="C329" s="108">
        <v>1964</v>
      </c>
      <c r="D329" s="145"/>
      <c r="E329" s="146"/>
      <c r="F329" s="131">
        <v>4</v>
      </c>
      <c r="G329" s="109"/>
      <c r="H329" s="109">
        <f>I329/240</f>
        <v>1</v>
      </c>
      <c r="I329" s="81">
        <v>240</v>
      </c>
      <c r="J329" s="16"/>
      <c r="K329" s="16"/>
      <c r="L329" s="131"/>
      <c r="M329" s="109"/>
      <c r="N329" s="54"/>
      <c r="O329" s="58"/>
      <c r="P329" s="109"/>
      <c r="Q329" s="81"/>
      <c r="R329" s="16"/>
      <c r="S329" s="55"/>
    </row>
    <row r="330" ht="18" customHeight="1">
      <c r="A330" t="s" s="20">
        <f>"L "&amp;B330</f>
        <v>8529</v>
      </c>
      <c r="B330" s="106">
        <v>327</v>
      </c>
      <c r="C330" s="106">
        <v>1965</v>
      </c>
      <c r="D330" s="142"/>
      <c r="E330" s="143"/>
      <c r="F330" s="144">
        <v>4</v>
      </c>
      <c r="G330" s="110"/>
      <c r="H330" s="110">
        <f>I330/240</f>
        <v>1</v>
      </c>
      <c r="I330" s="79">
        <v>240</v>
      </c>
      <c r="J330" s="32"/>
      <c r="K330" s="32"/>
      <c r="L330" s="144"/>
      <c r="M330" s="110"/>
      <c r="N330" s="52"/>
      <c r="O330" s="60"/>
      <c r="P330" s="110"/>
      <c r="Q330" s="79"/>
      <c r="R330" s="32"/>
      <c r="S330" s="39"/>
    </row>
    <row r="331" ht="18" customHeight="1">
      <c r="A331" t="s" s="20">
        <f>"L "&amp;B331</f>
        <v>8530</v>
      </c>
      <c r="B331" s="108">
        <v>328</v>
      </c>
      <c r="C331" s="108">
        <v>1966</v>
      </c>
      <c r="D331" s="145"/>
      <c r="E331" s="146"/>
      <c r="F331" s="131">
        <v>4</v>
      </c>
      <c r="G331" s="109"/>
      <c r="H331" s="109">
        <f>I331/240</f>
        <v>1</v>
      </c>
      <c r="I331" s="81">
        <v>240</v>
      </c>
      <c r="J331" s="16"/>
      <c r="K331" s="16"/>
      <c r="L331" s="131"/>
      <c r="M331" s="109"/>
      <c r="N331" s="54"/>
      <c r="O331" s="58"/>
      <c r="P331" s="109"/>
      <c r="Q331" s="81"/>
      <c r="R331" s="16"/>
      <c r="S331" s="55"/>
    </row>
    <row r="332" ht="18" customHeight="1">
      <c r="A332" t="s" s="20">
        <f>"L "&amp;B332</f>
        <v>8531</v>
      </c>
      <c r="B332" s="106">
        <v>329</v>
      </c>
      <c r="C332" s="106">
        <v>1967</v>
      </c>
      <c r="D332" s="142"/>
      <c r="E332" s="143"/>
      <c r="F332" s="144">
        <v>4</v>
      </c>
      <c r="G332" s="110"/>
      <c r="H332" s="110">
        <f>I332/240</f>
        <v>1</v>
      </c>
      <c r="I332" s="79">
        <v>240</v>
      </c>
      <c r="J332" s="32"/>
      <c r="K332" s="32"/>
      <c r="L332" s="144"/>
      <c r="M332" s="110"/>
      <c r="N332" s="52"/>
      <c r="O332" s="60"/>
      <c r="P332" s="110"/>
      <c r="Q332" s="79"/>
      <c r="R332" s="32"/>
      <c r="S332" s="39"/>
    </row>
    <row r="333" ht="18" customHeight="1">
      <c r="A333" t="s" s="20">
        <f>"L "&amp;B333</f>
        <v>8532</v>
      </c>
      <c r="B333" s="108">
        <v>330</v>
      </c>
      <c r="C333" s="108">
        <v>1968</v>
      </c>
      <c r="D333" s="145"/>
      <c r="E333" s="146"/>
      <c r="F333" s="131">
        <v>4</v>
      </c>
      <c r="G333" s="109"/>
      <c r="H333" s="109">
        <f>I333/240</f>
        <v>1</v>
      </c>
      <c r="I333" s="81">
        <v>240</v>
      </c>
      <c r="J333" s="16"/>
      <c r="K333" s="16"/>
      <c r="L333" s="131"/>
      <c r="M333" s="109"/>
      <c r="N333" s="54"/>
      <c r="O333" s="58"/>
      <c r="P333" s="109"/>
      <c r="Q333" s="81"/>
      <c r="R333" s="16"/>
      <c r="S333" s="55"/>
    </row>
    <row r="334" ht="18" customHeight="1">
      <c r="A334" t="s" s="20">
        <f>"L "&amp;B334</f>
        <v>8533</v>
      </c>
      <c r="B334" s="106">
        <v>331</v>
      </c>
      <c r="C334" s="106">
        <v>1969</v>
      </c>
      <c r="D334" s="142"/>
      <c r="E334" s="143"/>
      <c r="F334" s="144">
        <v>4</v>
      </c>
      <c r="G334" s="110"/>
      <c r="H334" s="110">
        <f>I334/240</f>
        <v>1</v>
      </c>
      <c r="I334" s="79">
        <v>240</v>
      </c>
      <c r="J334" s="32"/>
      <c r="K334" s="32"/>
      <c r="L334" s="144"/>
      <c r="M334" s="110"/>
      <c r="N334" s="52"/>
      <c r="O334" s="60"/>
      <c r="P334" s="110"/>
      <c r="Q334" s="79"/>
      <c r="R334" s="32"/>
      <c r="S334" s="39"/>
    </row>
    <row r="335" ht="18" customHeight="1">
      <c r="A335" t="s" s="20">
        <f>"L "&amp;B335</f>
        <v>8534</v>
      </c>
      <c r="B335" s="108">
        <v>332</v>
      </c>
      <c r="C335" s="108">
        <v>1970</v>
      </c>
      <c r="D335" s="145"/>
      <c r="E335" s="146"/>
      <c r="F335" s="131">
        <v>4</v>
      </c>
      <c r="G335" s="109"/>
      <c r="H335" s="109">
        <f>I335/240</f>
        <v>1</v>
      </c>
      <c r="I335" s="81">
        <v>240</v>
      </c>
      <c r="J335" s="16"/>
      <c r="K335" s="16"/>
      <c r="L335" s="131"/>
      <c r="M335" s="109"/>
      <c r="N335" s="54"/>
      <c r="O335" s="58"/>
      <c r="P335" s="109"/>
      <c r="Q335" s="81"/>
      <c r="R335" s="16"/>
      <c r="S335" s="55"/>
    </row>
    <row r="336" ht="38" customHeight="1">
      <c r="A336" t="s" s="20">
        <f>"L "&amp;B336</f>
        <v>8535</v>
      </c>
      <c r="B336" s="106">
        <v>333</v>
      </c>
      <c r="C336" s="106">
        <v>1971</v>
      </c>
      <c r="D336" s="142"/>
      <c r="E336" s="143"/>
      <c r="F336" s="144">
        <v>4</v>
      </c>
      <c r="G336" s="110"/>
      <c r="H336" s="110">
        <v>1</v>
      </c>
      <c r="I336" s="79"/>
      <c r="J336" s="32"/>
      <c r="K336" t="s" s="30">
        <v>8536</v>
      </c>
      <c r="L336" s="144"/>
      <c r="M336" s="110"/>
      <c r="N336" s="52"/>
      <c r="O336" s="60"/>
      <c r="P336" s="110"/>
      <c r="Q336" s="79"/>
      <c r="R336" s="32"/>
      <c r="S336" s="39"/>
    </row>
    <row r="337" ht="18" customHeight="1">
      <c r="A337" t="s" s="20">
        <f>"L "&amp;B337</f>
        <v>8537</v>
      </c>
      <c r="B337" s="108">
        <v>334</v>
      </c>
      <c r="C337" s="108">
        <v>1972</v>
      </c>
      <c r="D337" s="145"/>
      <c r="E337" s="146"/>
      <c r="F337" s="131">
        <v>4</v>
      </c>
      <c r="G337" s="109"/>
      <c r="H337" s="109">
        <v>1</v>
      </c>
      <c r="I337" s="81"/>
      <c r="J337" s="16"/>
      <c r="K337" s="16"/>
      <c r="L337" s="131"/>
      <c r="M337" s="109"/>
      <c r="N337" s="54"/>
      <c r="O337" s="58"/>
      <c r="P337" s="109"/>
      <c r="Q337" s="81"/>
      <c r="R337" s="16"/>
      <c r="S337" s="55"/>
    </row>
    <row r="338" ht="18" customHeight="1">
      <c r="A338" t="s" s="20">
        <f>"L "&amp;B338</f>
        <v>8538</v>
      </c>
      <c r="B338" s="106">
        <v>335</v>
      </c>
      <c r="C338" s="106">
        <v>1973</v>
      </c>
      <c r="D338" s="142"/>
      <c r="E338" s="143"/>
      <c r="F338" s="144">
        <v>4</v>
      </c>
      <c r="G338" s="110"/>
      <c r="H338" s="110">
        <v>1</v>
      </c>
      <c r="I338" s="79"/>
      <c r="J338" s="32"/>
      <c r="K338" s="32"/>
      <c r="L338" s="144"/>
      <c r="M338" s="110"/>
      <c r="N338" s="52"/>
      <c r="O338" s="60"/>
      <c r="P338" s="110"/>
      <c r="Q338" s="79"/>
      <c r="R338" s="32"/>
      <c r="S338" s="39"/>
    </row>
    <row r="339" ht="18" customHeight="1">
      <c r="A339" t="s" s="20">
        <f>"L "&amp;B339</f>
        <v>8539</v>
      </c>
      <c r="B339" s="108">
        <v>336</v>
      </c>
      <c r="C339" s="108">
        <v>1974</v>
      </c>
      <c r="D339" s="145"/>
      <c r="E339" s="146"/>
      <c r="F339" s="131">
        <v>4</v>
      </c>
      <c r="G339" s="109"/>
      <c r="H339" s="109">
        <v>1</v>
      </c>
      <c r="I339" s="81"/>
      <c r="J339" s="16"/>
      <c r="K339" s="16"/>
      <c r="L339" s="131"/>
      <c r="M339" s="109"/>
      <c r="N339" s="54"/>
      <c r="O339" s="58"/>
      <c r="P339" s="109"/>
      <c r="Q339" s="81"/>
      <c r="R339" s="16"/>
      <c r="S339" s="55"/>
    </row>
    <row r="340" ht="18" customHeight="1">
      <c r="A340" t="s" s="20">
        <f>"L "&amp;B340</f>
        <v>8540</v>
      </c>
      <c r="B340" s="106">
        <v>337</v>
      </c>
      <c r="C340" s="106">
        <v>1975</v>
      </c>
      <c r="D340" s="142"/>
      <c r="E340" s="143"/>
      <c r="F340" s="144">
        <v>4</v>
      </c>
      <c r="G340" s="110"/>
      <c r="H340" s="110">
        <v>1</v>
      </c>
      <c r="I340" s="79"/>
      <c r="J340" s="32"/>
      <c r="K340" s="32"/>
      <c r="L340" s="144"/>
      <c r="M340" s="110"/>
      <c r="N340" s="52"/>
      <c r="O340" s="60"/>
      <c r="P340" s="110"/>
      <c r="Q340" s="79"/>
      <c r="R340" s="32"/>
      <c r="S340" s="39"/>
    </row>
    <row r="341" ht="18" customHeight="1">
      <c r="A341" t="s" s="20">
        <f>"L "&amp;B341</f>
        <v>8541</v>
      </c>
      <c r="B341" s="108">
        <v>338</v>
      </c>
      <c r="C341" s="108">
        <v>1976</v>
      </c>
      <c r="D341" s="145"/>
      <c r="E341" s="146"/>
      <c r="F341" s="131">
        <v>4</v>
      </c>
      <c r="G341" s="109"/>
      <c r="H341" s="109">
        <v>1</v>
      </c>
      <c r="I341" s="81"/>
      <c r="J341" s="16"/>
      <c r="K341" s="16"/>
      <c r="L341" s="131"/>
      <c r="M341" s="109"/>
      <c r="N341" s="54"/>
      <c r="O341" s="58"/>
      <c r="P341" s="109"/>
      <c r="Q341" s="81"/>
      <c r="R341" s="16"/>
      <c r="S341" s="55"/>
    </row>
    <row r="342" ht="18" customHeight="1">
      <c r="A342" t="s" s="20">
        <f>"L "&amp;B342</f>
        <v>8542</v>
      </c>
      <c r="B342" s="106">
        <v>339</v>
      </c>
      <c r="C342" s="106">
        <v>1977</v>
      </c>
      <c r="D342" s="142"/>
      <c r="E342" s="143"/>
      <c r="F342" s="144">
        <v>4</v>
      </c>
      <c r="G342" s="110"/>
      <c r="H342" s="110">
        <v>1</v>
      </c>
      <c r="I342" s="79"/>
      <c r="J342" s="32"/>
      <c r="K342" s="32"/>
      <c r="L342" s="144"/>
      <c r="M342" s="110"/>
      <c r="N342" s="52"/>
      <c r="O342" s="60"/>
      <c r="P342" s="110"/>
      <c r="Q342" s="79"/>
      <c r="R342" s="32"/>
      <c r="S342" s="39"/>
    </row>
    <row r="343" ht="18" customHeight="1">
      <c r="A343" t="s" s="20">
        <f>"L "&amp;B343</f>
        <v>8543</v>
      </c>
      <c r="B343" s="108">
        <v>340</v>
      </c>
      <c r="C343" s="108">
        <v>1978</v>
      </c>
      <c r="D343" s="145"/>
      <c r="E343" s="146">
        <v>0.5</v>
      </c>
      <c r="F343" s="131">
        <v>1</v>
      </c>
      <c r="G343" s="111"/>
      <c r="H343" s="111"/>
      <c r="I343" s="81"/>
      <c r="J343" s="16"/>
      <c r="K343" s="16"/>
      <c r="L343" s="131"/>
      <c r="M343" s="109"/>
      <c r="N343" s="54"/>
      <c r="O343" s="58"/>
      <c r="P343" s="109"/>
      <c r="Q343" s="81"/>
      <c r="R343" s="16"/>
      <c r="S343" s="55"/>
    </row>
    <row r="344" ht="18" customHeight="1">
      <c r="A344" t="s" s="20">
        <f>"L "&amp;B344</f>
        <v>8544</v>
      </c>
      <c r="B344" s="106">
        <v>341</v>
      </c>
      <c r="C344" s="106">
        <v>1979</v>
      </c>
      <c r="D344" s="142"/>
      <c r="E344" s="143">
        <v>0.5</v>
      </c>
      <c r="F344" s="144">
        <v>1</v>
      </c>
      <c r="G344" s="113"/>
      <c r="H344" s="113"/>
      <c r="I344" s="79"/>
      <c r="J344" s="32"/>
      <c r="K344" s="32"/>
      <c r="L344" s="144"/>
      <c r="M344" s="110"/>
      <c r="N344" s="52"/>
      <c r="O344" s="60"/>
      <c r="P344" s="110"/>
      <c r="Q344" s="79"/>
      <c r="R344" s="32"/>
      <c r="S344" s="39"/>
    </row>
    <row r="345" ht="18" customHeight="1">
      <c r="A345" t="s" s="20">
        <f>"L "&amp;B345</f>
        <v>8545</v>
      </c>
      <c r="B345" s="108">
        <v>342</v>
      </c>
      <c r="C345" s="108">
        <v>1980</v>
      </c>
      <c r="D345" s="145"/>
      <c r="E345" s="146">
        <v>0.5</v>
      </c>
      <c r="F345" s="131">
        <v>1</v>
      </c>
      <c r="G345" s="111"/>
      <c r="H345" s="111"/>
      <c r="I345" s="81"/>
      <c r="J345" s="16"/>
      <c r="K345" s="16"/>
      <c r="L345" s="131"/>
      <c r="M345" s="109"/>
      <c r="N345" s="54"/>
      <c r="O345" s="58"/>
      <c r="P345" s="109"/>
      <c r="Q345" s="81"/>
      <c r="R345" s="16"/>
      <c r="S345" s="55"/>
    </row>
    <row r="346" ht="18" customHeight="1">
      <c r="A346" t="s" s="20">
        <f>"L "&amp;B346</f>
        <v>8546</v>
      </c>
      <c r="B346" s="106">
        <v>343</v>
      </c>
      <c r="C346" s="106">
        <v>1981</v>
      </c>
      <c r="D346" s="142"/>
      <c r="E346" s="143">
        <v>0.5</v>
      </c>
      <c r="F346" s="144">
        <v>1</v>
      </c>
      <c r="G346" s="113"/>
      <c r="H346" s="113"/>
      <c r="I346" s="79"/>
      <c r="J346" s="32"/>
      <c r="K346" s="32"/>
      <c r="L346" s="144"/>
      <c r="M346" s="110"/>
      <c r="N346" s="52"/>
      <c r="O346" s="60"/>
      <c r="P346" s="110"/>
      <c r="Q346" s="79"/>
      <c r="R346" s="32"/>
      <c r="S346" s="39"/>
    </row>
    <row r="347" ht="18" customHeight="1">
      <c r="A347" t="s" s="20">
        <f>"L "&amp;B347</f>
        <v>8547</v>
      </c>
      <c r="B347" s="108">
        <v>344</v>
      </c>
      <c r="C347" s="108">
        <v>1982</v>
      </c>
      <c r="D347" s="145"/>
      <c r="E347" s="146">
        <v>0.5</v>
      </c>
      <c r="F347" s="131">
        <v>1</v>
      </c>
      <c r="G347" s="111"/>
      <c r="H347" s="111"/>
      <c r="I347" s="81"/>
      <c r="J347" s="16"/>
      <c r="K347" s="16"/>
      <c r="L347" s="131"/>
      <c r="M347" s="109"/>
      <c r="N347" s="54"/>
      <c r="O347" s="58"/>
      <c r="P347" s="109"/>
      <c r="Q347" s="81"/>
      <c r="R347" s="16"/>
      <c r="S347" s="55"/>
    </row>
    <row r="348" ht="18" customHeight="1">
      <c r="A348" t="s" s="20">
        <f>"L "&amp;B348</f>
        <v>8548</v>
      </c>
      <c r="B348" s="106">
        <v>345</v>
      </c>
      <c r="C348" s="106">
        <v>1983</v>
      </c>
      <c r="D348" s="142"/>
      <c r="E348" s="143">
        <v>0.5</v>
      </c>
      <c r="F348" s="144">
        <v>1</v>
      </c>
      <c r="G348" s="113"/>
      <c r="H348" s="113"/>
      <c r="I348" s="79"/>
      <c r="J348" s="32"/>
      <c r="K348" s="32"/>
      <c r="L348" s="144"/>
      <c r="M348" s="110"/>
      <c r="N348" s="52"/>
      <c r="O348" s="60"/>
      <c r="P348" s="110"/>
      <c r="Q348" s="79"/>
      <c r="R348" s="32"/>
      <c r="S348" s="39"/>
    </row>
    <row r="349" ht="18" customHeight="1">
      <c r="A349" t="s" s="20">
        <f>"L "&amp;B349</f>
        <v>8549</v>
      </c>
      <c r="B349" s="108">
        <v>346</v>
      </c>
      <c r="C349" s="108">
        <v>1984</v>
      </c>
      <c r="D349" s="145"/>
      <c r="E349" s="146">
        <v>0.5</v>
      </c>
      <c r="F349" s="131">
        <v>1</v>
      </c>
      <c r="G349" s="111"/>
      <c r="H349" s="111"/>
      <c r="I349" s="81"/>
      <c r="J349" s="16"/>
      <c r="K349" s="16"/>
      <c r="L349" s="131"/>
      <c r="M349" s="109"/>
      <c r="N349" s="54"/>
      <c r="O349" s="58"/>
      <c r="P349" s="109"/>
      <c r="Q349" s="81"/>
      <c r="R349" s="16"/>
      <c r="S349" s="55"/>
    </row>
    <row r="350" ht="18" customHeight="1">
      <c r="A350" t="s" s="20">
        <f>"L "&amp;B350</f>
        <v>8550</v>
      </c>
      <c r="B350" s="106">
        <v>347</v>
      </c>
      <c r="C350" s="106">
        <v>1985</v>
      </c>
      <c r="D350" s="142"/>
      <c r="E350" s="143">
        <v>0.5</v>
      </c>
      <c r="F350" s="144">
        <v>1</v>
      </c>
      <c r="G350" s="113"/>
      <c r="H350" s="113"/>
      <c r="I350" s="79"/>
      <c r="J350" s="32"/>
      <c r="K350" s="32"/>
      <c r="L350" s="144"/>
      <c r="M350" s="110"/>
      <c r="N350" s="52"/>
      <c r="O350" s="60"/>
      <c r="P350" s="110"/>
      <c r="Q350" s="79"/>
      <c r="R350" s="32"/>
      <c r="S350" s="39"/>
    </row>
    <row r="351" ht="18" customHeight="1">
      <c r="A351" t="s" s="20">
        <f>"L "&amp;B351</f>
        <v>8551</v>
      </c>
      <c r="B351" s="108">
        <v>348</v>
      </c>
      <c r="C351" s="108">
        <v>1986</v>
      </c>
      <c r="D351" s="145"/>
      <c r="E351" s="146">
        <v>0.5</v>
      </c>
      <c r="F351" s="131">
        <v>1</v>
      </c>
      <c r="G351" s="111"/>
      <c r="H351" s="111"/>
      <c r="I351" s="81"/>
      <c r="J351" s="16"/>
      <c r="K351" s="16"/>
      <c r="L351" s="131"/>
      <c r="M351" s="109"/>
      <c r="N351" s="54"/>
      <c r="O351" s="58"/>
      <c r="P351" s="109"/>
      <c r="Q351" s="81"/>
      <c r="R351" s="16"/>
      <c r="S351" s="55"/>
    </row>
    <row r="352" ht="18" customHeight="1">
      <c r="A352" t="s" s="20">
        <f>"L "&amp;B352</f>
        <v>8552</v>
      </c>
      <c r="B352" s="106">
        <v>349</v>
      </c>
      <c r="C352" s="106">
        <v>1987</v>
      </c>
      <c r="D352" s="142"/>
      <c r="E352" s="143">
        <v>0.5</v>
      </c>
      <c r="F352" s="144">
        <v>1</v>
      </c>
      <c r="G352" s="113"/>
      <c r="H352" s="113"/>
      <c r="I352" s="79"/>
      <c r="J352" s="32"/>
      <c r="K352" s="32"/>
      <c r="L352" s="144"/>
      <c r="M352" s="110"/>
      <c r="N352" s="52"/>
      <c r="O352" s="60"/>
      <c r="P352" s="110"/>
      <c r="Q352" s="79"/>
      <c r="R352" s="32"/>
      <c r="S352" s="39"/>
    </row>
    <row r="353" ht="18" customHeight="1">
      <c r="A353" t="s" s="20">
        <f>"L "&amp;B353</f>
        <v>8553</v>
      </c>
      <c r="B353" s="108">
        <v>350</v>
      </c>
      <c r="C353" s="108">
        <v>1988</v>
      </c>
      <c r="D353" s="145"/>
      <c r="E353" s="146">
        <v>0.5</v>
      </c>
      <c r="F353" s="131">
        <v>1</v>
      </c>
      <c r="G353" s="111"/>
      <c r="H353" s="111"/>
      <c r="I353" s="81"/>
      <c r="J353" s="16"/>
      <c r="K353" s="16"/>
      <c r="L353" s="131"/>
      <c r="M353" s="109"/>
      <c r="N353" s="54"/>
      <c r="O353" s="58"/>
      <c r="P353" s="109"/>
      <c r="Q353" s="81"/>
      <c r="R353" s="16"/>
      <c r="S353" s="55"/>
    </row>
    <row r="354" ht="18" customHeight="1">
      <c r="A354" t="s" s="20">
        <f>"L "&amp;B354</f>
        <v>8554</v>
      </c>
      <c r="B354" s="106">
        <v>351</v>
      </c>
      <c r="C354" s="106">
        <v>1989</v>
      </c>
      <c r="D354" s="142"/>
      <c r="E354" s="143">
        <v>0.5</v>
      </c>
      <c r="F354" s="144">
        <v>1</v>
      </c>
      <c r="G354" s="113"/>
      <c r="H354" s="113"/>
      <c r="I354" s="79"/>
      <c r="J354" s="32"/>
      <c r="K354" s="32"/>
      <c r="L354" s="144"/>
      <c r="M354" s="110"/>
      <c r="N354" s="52"/>
      <c r="O354" s="60"/>
      <c r="P354" s="110"/>
      <c r="Q354" s="79"/>
      <c r="R354" s="32"/>
      <c r="S354" s="39"/>
    </row>
    <row r="355" ht="18" customHeight="1">
      <c r="A355" t="s" s="20">
        <f>"L "&amp;B355</f>
        <v>8555</v>
      </c>
      <c r="B355" s="108">
        <v>352</v>
      </c>
      <c r="C355" s="108">
        <v>1990</v>
      </c>
      <c r="D355" s="145"/>
      <c r="E355" s="146">
        <v>0.5</v>
      </c>
      <c r="F355" s="131">
        <v>1</v>
      </c>
      <c r="G355" s="111"/>
      <c r="H355" s="111"/>
      <c r="I355" s="81"/>
      <c r="J355" s="16"/>
      <c r="K355" s="16"/>
      <c r="L355" s="131"/>
      <c r="M355" s="109"/>
      <c r="N355" s="54"/>
      <c r="O355" s="58"/>
      <c r="P355" s="109"/>
      <c r="Q355" s="81"/>
      <c r="R355" s="16"/>
      <c r="S355" s="55"/>
    </row>
    <row r="356" ht="18" customHeight="1">
      <c r="A356" t="s" s="20">
        <f>"L "&amp;B356</f>
        <v>8556</v>
      </c>
      <c r="B356" s="106">
        <v>353</v>
      </c>
      <c r="C356" s="106">
        <v>1991</v>
      </c>
      <c r="D356" s="142"/>
      <c r="E356" s="143">
        <v>0.5</v>
      </c>
      <c r="F356" s="144">
        <v>1</v>
      </c>
      <c r="G356" s="113"/>
      <c r="H356" s="113"/>
      <c r="I356" s="79"/>
      <c r="J356" s="32"/>
      <c r="K356" s="32"/>
      <c r="L356" s="144"/>
      <c r="M356" s="110"/>
      <c r="N356" s="52"/>
      <c r="O356" s="60"/>
      <c r="P356" s="110"/>
      <c r="Q356" s="79"/>
      <c r="R356" s="32"/>
      <c r="S356" s="39"/>
    </row>
    <row r="357" ht="18" customHeight="1">
      <c r="A357" t="s" s="20">
        <f>"L "&amp;B357</f>
        <v>8557</v>
      </c>
      <c r="B357" s="108">
        <v>354</v>
      </c>
      <c r="C357" s="108">
        <v>1992</v>
      </c>
      <c r="D357" s="145"/>
      <c r="E357" s="146">
        <v>0.5</v>
      </c>
      <c r="F357" s="131">
        <v>1</v>
      </c>
      <c r="G357" s="111"/>
      <c r="H357" s="111"/>
      <c r="I357" s="81"/>
      <c r="J357" s="16"/>
      <c r="K357" s="16"/>
      <c r="L357" s="131"/>
      <c r="M357" s="109"/>
      <c r="N357" s="54"/>
      <c r="O357" s="58"/>
      <c r="P357" s="109"/>
      <c r="Q357" s="81"/>
      <c r="R357" s="16"/>
      <c r="S357" s="55"/>
    </row>
    <row r="358" ht="18" customHeight="1">
      <c r="A358" t="s" s="20">
        <f>"L "&amp;B358</f>
        <v>8558</v>
      </c>
      <c r="B358" s="106">
        <v>355</v>
      </c>
      <c r="C358" s="106">
        <v>1993</v>
      </c>
      <c r="D358" s="142"/>
      <c r="E358" s="143">
        <v>0.5</v>
      </c>
      <c r="F358" s="144">
        <v>1</v>
      </c>
      <c r="G358" s="113"/>
      <c r="H358" s="113"/>
      <c r="I358" s="79"/>
      <c r="J358" s="32"/>
      <c r="K358" s="32"/>
      <c r="L358" s="144"/>
      <c r="M358" s="110"/>
      <c r="N358" s="52"/>
      <c r="O358" s="60"/>
      <c r="P358" s="110"/>
      <c r="Q358" s="79"/>
      <c r="R358" s="32"/>
      <c r="S358" s="39"/>
    </row>
    <row r="359" ht="18" customHeight="1">
      <c r="A359" t="s" s="20">
        <f>"L "&amp;B359</f>
        <v>8559</v>
      </c>
      <c r="B359" s="108">
        <v>356</v>
      </c>
      <c r="C359" s="108">
        <v>1994</v>
      </c>
      <c r="D359" s="145"/>
      <c r="E359" s="146">
        <v>0.5</v>
      </c>
      <c r="F359" s="131">
        <v>1</v>
      </c>
      <c r="G359" s="111"/>
      <c r="H359" s="111"/>
      <c r="I359" s="81"/>
      <c r="J359" s="16"/>
      <c r="K359" s="16"/>
      <c r="L359" s="131"/>
      <c r="M359" s="109"/>
      <c r="N359" s="54"/>
      <c r="O359" s="58"/>
      <c r="P359" s="109"/>
      <c r="Q359" s="81"/>
      <c r="R359" s="16"/>
      <c r="S359" s="55"/>
    </row>
    <row r="360" ht="18" customHeight="1">
      <c r="A360" t="s" s="20">
        <f>"L "&amp;B360</f>
        <v>8560</v>
      </c>
      <c r="B360" s="106">
        <v>357</v>
      </c>
      <c r="C360" s="106">
        <v>1995</v>
      </c>
      <c r="D360" s="142"/>
      <c r="E360" s="143">
        <v>0.5</v>
      </c>
      <c r="F360" s="144">
        <v>1</v>
      </c>
      <c r="G360" s="113"/>
      <c r="H360" s="113"/>
      <c r="I360" s="79"/>
      <c r="J360" s="32"/>
      <c r="K360" s="32"/>
      <c r="L360" s="144"/>
      <c r="M360" s="110"/>
      <c r="N360" s="52"/>
      <c r="O360" s="60"/>
      <c r="P360" s="110"/>
      <c r="Q360" s="79"/>
      <c r="R360" s="32"/>
      <c r="S360" s="39"/>
    </row>
    <row r="361" ht="18" customHeight="1">
      <c r="A361" t="s" s="20">
        <f>"L "&amp;B361</f>
        <v>8561</v>
      </c>
      <c r="B361" s="108">
        <v>358</v>
      </c>
      <c r="C361" s="108">
        <v>1996</v>
      </c>
      <c r="D361" s="145"/>
      <c r="E361" s="146">
        <v>0.5</v>
      </c>
      <c r="F361" s="131">
        <v>1</v>
      </c>
      <c r="G361" s="111"/>
      <c r="H361" s="111"/>
      <c r="I361" s="81"/>
      <c r="J361" s="16"/>
      <c r="K361" s="16"/>
      <c r="L361" s="131"/>
      <c r="M361" s="109"/>
      <c r="N361" s="54"/>
      <c r="O361" s="58"/>
      <c r="P361" s="109"/>
      <c r="Q361" s="81"/>
      <c r="R361" s="16"/>
      <c r="S361" s="55"/>
    </row>
    <row r="362" ht="18" customHeight="1">
      <c r="A362" t="s" s="20">
        <f>"L "&amp;B362</f>
        <v>8562</v>
      </c>
      <c r="B362" s="106">
        <v>359</v>
      </c>
      <c r="C362" s="106">
        <v>1997</v>
      </c>
      <c r="D362" s="142"/>
      <c r="E362" s="143">
        <v>0.5</v>
      </c>
      <c r="F362" s="144">
        <v>1</v>
      </c>
      <c r="G362" s="113"/>
      <c r="H362" s="113"/>
      <c r="I362" s="79"/>
      <c r="J362" s="32"/>
      <c r="K362" s="32"/>
      <c r="L362" s="144"/>
      <c r="M362" s="110"/>
      <c r="N362" s="52"/>
      <c r="O362" s="60"/>
      <c r="P362" s="110"/>
      <c r="Q362" s="79"/>
      <c r="R362" s="32"/>
      <c r="S362" s="39"/>
    </row>
    <row r="363" ht="18" customHeight="1">
      <c r="A363" t="s" s="20">
        <f>"L "&amp;B363</f>
        <v>8563</v>
      </c>
      <c r="B363" s="108">
        <v>360</v>
      </c>
      <c r="C363" s="108">
        <v>1998</v>
      </c>
      <c r="D363" s="145"/>
      <c r="E363" s="146">
        <v>0.5</v>
      </c>
      <c r="F363" s="131">
        <v>1</v>
      </c>
      <c r="G363" s="111"/>
      <c r="H363" s="111"/>
      <c r="I363" s="81"/>
      <c r="J363" s="16"/>
      <c r="K363" s="16"/>
      <c r="L363" s="131"/>
      <c r="M363" s="109"/>
      <c r="N363" s="54"/>
      <c r="O363" s="58"/>
      <c r="P363" s="109"/>
      <c r="Q363" s="81"/>
      <c r="R363" s="16"/>
      <c r="S363" s="55"/>
    </row>
    <row r="364" ht="18" customHeight="1">
      <c r="A364" t="s" s="20">
        <f>"L "&amp;B364</f>
        <v>8564</v>
      </c>
      <c r="B364" s="106">
        <v>361</v>
      </c>
      <c r="C364" s="106">
        <v>1999</v>
      </c>
      <c r="D364" s="142"/>
      <c r="E364" s="143">
        <v>0.5</v>
      </c>
      <c r="F364" s="144">
        <v>1</v>
      </c>
      <c r="G364" s="113"/>
      <c r="H364" s="113"/>
      <c r="I364" s="79"/>
      <c r="J364" s="32"/>
      <c r="K364" s="32"/>
      <c r="L364" s="144"/>
      <c r="M364" s="110"/>
      <c r="N364" s="52"/>
      <c r="O364" s="60"/>
      <c r="P364" s="110"/>
      <c r="Q364" s="79"/>
      <c r="R364" s="32"/>
      <c r="S364" s="39"/>
    </row>
    <row r="365" ht="18" customHeight="1">
      <c r="A365" t="s" s="20">
        <f>"L "&amp;B365</f>
        <v>8565</v>
      </c>
      <c r="B365" s="108">
        <v>362</v>
      </c>
      <c r="C365" s="108">
        <v>2000</v>
      </c>
      <c r="D365" s="145"/>
      <c r="E365" s="146">
        <v>0.5</v>
      </c>
      <c r="F365" s="131">
        <v>1</v>
      </c>
      <c r="G365" s="111"/>
      <c r="H365" s="111"/>
      <c r="I365" s="81"/>
      <c r="J365" s="16"/>
      <c r="K365" s="16"/>
      <c r="L365" s="131"/>
      <c r="M365" s="109"/>
      <c r="N365" s="54"/>
      <c r="O365" s="58"/>
      <c r="P365" s="109"/>
      <c r="Q365" s="81"/>
      <c r="R365" s="16"/>
      <c r="S365" s="55"/>
    </row>
    <row r="366" ht="18" customHeight="1">
      <c r="A366" t="s" s="20">
        <f>"L "&amp;B366</f>
        <v>8566</v>
      </c>
      <c r="B366" s="106">
        <v>363</v>
      </c>
      <c r="C366" s="106">
        <v>2001</v>
      </c>
      <c r="D366" s="142"/>
      <c r="E366" s="143">
        <v>0.5</v>
      </c>
      <c r="F366" s="144">
        <v>1</v>
      </c>
      <c r="G366" s="113"/>
      <c r="H366" s="113"/>
      <c r="I366" s="79"/>
      <c r="J366" s="32"/>
      <c r="K366" s="32"/>
      <c r="L366" s="144"/>
      <c r="M366" s="110"/>
      <c r="N366" s="52"/>
      <c r="O366" s="60"/>
      <c r="P366" s="110"/>
      <c r="Q366" s="79"/>
      <c r="R366" s="32"/>
      <c r="S366" s="39"/>
    </row>
    <row r="367" ht="18" customHeight="1">
      <c r="A367" t="s" s="20">
        <f>"L "&amp;B367</f>
        <v>8567</v>
      </c>
      <c r="B367" s="108">
        <v>364</v>
      </c>
      <c r="C367" s="108">
        <v>2002</v>
      </c>
      <c r="D367" s="145"/>
      <c r="E367" s="146">
        <v>0.5</v>
      </c>
      <c r="F367" s="131">
        <v>1</v>
      </c>
      <c r="G367" s="111"/>
      <c r="H367" s="111"/>
      <c r="I367" s="81"/>
      <c r="J367" s="16"/>
      <c r="K367" s="16"/>
      <c r="L367" s="131"/>
      <c r="M367" s="109"/>
      <c r="N367" s="54"/>
      <c r="O367" s="58"/>
      <c r="P367" s="109"/>
      <c r="Q367" s="81"/>
      <c r="R367" s="16"/>
      <c r="S367" s="55"/>
    </row>
    <row r="368" ht="18" customHeight="1">
      <c r="A368" t="s" s="20">
        <f>"L "&amp;B368</f>
        <v>8568</v>
      </c>
      <c r="B368" s="106">
        <v>365</v>
      </c>
      <c r="C368" s="106">
        <v>2003</v>
      </c>
      <c r="D368" s="142"/>
      <c r="E368" s="143">
        <v>0.5</v>
      </c>
      <c r="F368" s="144">
        <v>1</v>
      </c>
      <c r="G368" s="113"/>
      <c r="H368" s="113"/>
      <c r="I368" s="79"/>
      <c r="J368" s="32"/>
      <c r="K368" s="32"/>
      <c r="L368" s="144"/>
      <c r="M368" s="110"/>
      <c r="N368" s="52"/>
      <c r="O368" s="60"/>
      <c r="P368" s="110"/>
      <c r="Q368" s="79"/>
      <c r="R368" s="32"/>
      <c r="S368" s="39"/>
    </row>
    <row r="369" ht="18" customHeight="1">
      <c r="A369" t="s" s="20">
        <f>"L "&amp;B369</f>
        <v>8569</v>
      </c>
      <c r="B369" s="108">
        <v>366</v>
      </c>
      <c r="C369" s="108">
        <v>2004</v>
      </c>
      <c r="D369" s="145"/>
      <c r="E369" s="146">
        <v>0.5</v>
      </c>
      <c r="F369" s="131">
        <v>1</v>
      </c>
      <c r="G369" s="111"/>
      <c r="H369" s="111"/>
      <c r="I369" s="81"/>
      <c r="J369" s="16"/>
      <c r="K369" s="16"/>
      <c r="L369" s="131"/>
      <c r="M369" s="109"/>
      <c r="N369" s="54"/>
      <c r="O369" s="58"/>
      <c r="P369" s="109"/>
      <c r="Q369" s="81"/>
      <c r="R369" s="16"/>
      <c r="S369" s="55"/>
    </row>
    <row r="370" ht="18" customHeight="1">
      <c r="A370" t="s" s="20">
        <f>"L "&amp;B370</f>
        <v>8570</v>
      </c>
      <c r="B370" s="106">
        <v>367</v>
      </c>
      <c r="C370" s="106">
        <v>2005</v>
      </c>
      <c r="D370" s="142"/>
      <c r="E370" s="143">
        <v>0.5</v>
      </c>
      <c r="F370" s="144">
        <v>1</v>
      </c>
      <c r="G370" s="113"/>
      <c r="H370" s="113"/>
      <c r="I370" s="79"/>
      <c r="J370" s="32"/>
      <c r="K370" s="32"/>
      <c r="L370" s="144"/>
      <c r="M370" s="110"/>
      <c r="N370" s="52"/>
      <c r="O370" s="60"/>
      <c r="P370" s="110"/>
      <c r="Q370" s="79"/>
      <c r="R370" s="32"/>
      <c r="S370" s="39"/>
    </row>
    <row r="371" ht="18" customHeight="1">
      <c r="A371" t="s" s="20">
        <f>"L "&amp;B371</f>
        <v>8571</v>
      </c>
      <c r="B371" s="108">
        <v>368</v>
      </c>
      <c r="C371" s="108">
        <v>2006</v>
      </c>
      <c r="D371" s="145"/>
      <c r="E371" s="146">
        <v>0.5</v>
      </c>
      <c r="F371" s="131">
        <v>1</v>
      </c>
      <c r="G371" s="111"/>
      <c r="H371" s="111"/>
      <c r="I371" s="81"/>
      <c r="J371" s="16"/>
      <c r="K371" s="16"/>
      <c r="L371" s="131"/>
      <c r="M371" s="109"/>
      <c r="N371" s="54"/>
      <c r="O371" s="58"/>
      <c r="P371" s="109"/>
      <c r="Q371" s="81"/>
      <c r="R371" s="16"/>
      <c r="S371" s="55"/>
    </row>
    <row r="372" ht="18" customHeight="1">
      <c r="A372" t="s" s="20">
        <f>"L "&amp;B372</f>
        <v>8572</v>
      </c>
      <c r="B372" s="106">
        <v>369</v>
      </c>
      <c r="C372" s="106">
        <v>2007</v>
      </c>
      <c r="D372" s="142"/>
      <c r="E372" s="143">
        <v>0.5</v>
      </c>
      <c r="F372" s="144">
        <v>1</v>
      </c>
      <c r="G372" s="113"/>
      <c r="H372" s="113"/>
      <c r="I372" s="79"/>
      <c r="J372" s="32"/>
      <c r="K372" s="32"/>
      <c r="L372" s="144"/>
      <c r="M372" s="110"/>
      <c r="N372" s="52"/>
      <c r="O372" s="60"/>
      <c r="P372" s="110"/>
      <c r="Q372" s="79"/>
      <c r="R372" s="32"/>
      <c r="S372" s="39"/>
    </row>
    <row r="373" ht="18" customHeight="1">
      <c r="A373" t="s" s="20">
        <f>"L "&amp;B373</f>
        <v>8573</v>
      </c>
      <c r="B373" s="108">
        <v>370</v>
      </c>
      <c r="C373" s="108">
        <v>2008</v>
      </c>
      <c r="D373" s="145"/>
      <c r="E373" s="146">
        <v>0.5</v>
      </c>
      <c r="F373" s="131">
        <v>1</v>
      </c>
      <c r="G373" s="111"/>
      <c r="H373" s="111"/>
      <c r="I373" s="81"/>
      <c r="J373" s="16"/>
      <c r="K373" s="16"/>
      <c r="L373" s="131"/>
      <c r="M373" s="109"/>
      <c r="N373" s="54"/>
      <c r="O373" s="58"/>
      <c r="P373" s="109"/>
      <c r="Q373" s="81"/>
      <c r="R373" s="16"/>
      <c r="S373" s="55"/>
    </row>
    <row r="374" ht="18" customHeight="1">
      <c r="A374" t="s" s="20">
        <f>"L "&amp;B374</f>
        <v>8574</v>
      </c>
      <c r="B374" s="106">
        <v>371</v>
      </c>
      <c r="C374" s="106">
        <v>2009</v>
      </c>
      <c r="D374" s="142"/>
      <c r="E374" s="143">
        <v>0.5</v>
      </c>
      <c r="F374" s="144">
        <v>1</v>
      </c>
      <c r="G374" s="113"/>
      <c r="H374" s="113"/>
      <c r="I374" s="79"/>
      <c r="J374" s="32"/>
      <c r="K374" s="32"/>
      <c r="L374" s="144"/>
      <c r="M374" s="110"/>
      <c r="N374" s="52"/>
      <c r="O374" s="60"/>
      <c r="P374" s="110"/>
      <c r="Q374" s="79"/>
      <c r="R374" s="32"/>
      <c r="S374" s="39"/>
    </row>
    <row r="375" ht="18" customHeight="1">
      <c r="A375" t="s" s="20">
        <f>"L "&amp;B375</f>
        <v>8575</v>
      </c>
      <c r="B375" s="108">
        <v>372</v>
      </c>
      <c r="C375" s="108">
        <v>2010</v>
      </c>
      <c r="D375" s="145"/>
      <c r="E375" s="146">
        <v>0.5</v>
      </c>
      <c r="F375" s="131">
        <v>1</v>
      </c>
      <c r="G375" s="111"/>
      <c r="H375" s="111"/>
      <c r="I375" s="81"/>
      <c r="J375" s="16"/>
      <c r="K375" s="16"/>
      <c r="L375" s="131"/>
      <c r="M375" s="109"/>
      <c r="N375" s="54"/>
      <c r="O375" s="58"/>
      <c r="P375" s="109"/>
      <c r="Q375" s="81"/>
      <c r="R375" s="16"/>
      <c r="S375" s="55"/>
    </row>
    <row r="376" ht="18" customHeight="1">
      <c r="A376" t="s" s="20">
        <f>"L "&amp;B376</f>
        <v>8576</v>
      </c>
      <c r="B376" s="106">
        <v>373</v>
      </c>
      <c r="C376" s="106">
        <v>2011</v>
      </c>
      <c r="D376" s="142"/>
      <c r="E376" s="143">
        <v>0.5</v>
      </c>
      <c r="F376" s="144">
        <v>1</v>
      </c>
      <c r="G376" s="113"/>
      <c r="H376" s="113"/>
      <c r="I376" s="79"/>
      <c r="J376" s="32"/>
      <c r="K376" s="32"/>
      <c r="L376" s="144"/>
      <c r="M376" s="110"/>
      <c r="N376" s="52"/>
      <c r="O376" s="60"/>
      <c r="P376" s="110"/>
      <c r="Q376" s="79"/>
      <c r="R376" s="32"/>
      <c r="S376" s="39"/>
    </row>
    <row r="377" ht="18" customHeight="1">
      <c r="A377" t="s" s="20">
        <f>"L "&amp;B377</f>
        <v>8577</v>
      </c>
      <c r="B377" s="108">
        <v>374</v>
      </c>
      <c r="C377" s="108">
        <v>2012</v>
      </c>
      <c r="D377" s="145"/>
      <c r="E377" s="146">
        <v>0.5</v>
      </c>
      <c r="F377" s="131">
        <v>1</v>
      </c>
      <c r="G377" s="111"/>
      <c r="H377" s="111"/>
      <c r="I377" s="81"/>
      <c r="J377" s="16"/>
      <c r="K377" s="16"/>
      <c r="L377" s="131"/>
      <c r="M377" s="109"/>
      <c r="N377" s="54"/>
      <c r="O377" s="58"/>
      <c r="P377" s="109"/>
      <c r="Q377" s="81"/>
      <c r="R377" s="16"/>
      <c r="S377" s="55"/>
    </row>
    <row r="378" ht="18" customHeight="1">
      <c r="A378" t="s" s="20">
        <f>"L "&amp;B378</f>
        <v>8578</v>
      </c>
      <c r="B378" s="106">
        <v>375</v>
      </c>
      <c r="C378" s="106">
        <v>2013</v>
      </c>
      <c r="D378" s="142"/>
      <c r="E378" s="143">
        <v>0.5</v>
      </c>
      <c r="F378" s="144">
        <v>1</v>
      </c>
      <c r="G378" s="113"/>
      <c r="H378" s="113"/>
      <c r="I378" s="79"/>
      <c r="J378" s="32"/>
      <c r="K378" s="32"/>
      <c r="L378" s="144"/>
      <c r="M378" s="110"/>
      <c r="N378" s="52"/>
      <c r="O378" s="60"/>
      <c r="P378" s="110"/>
      <c r="Q378" s="79"/>
      <c r="R378" s="32"/>
      <c r="S378" s="39"/>
    </row>
    <row r="379" ht="18" customHeight="1">
      <c r="A379" t="s" s="20">
        <f>"L "&amp;B379</f>
        <v>8579</v>
      </c>
      <c r="B379" s="108">
        <v>376</v>
      </c>
      <c r="C379" s="108">
        <v>2014</v>
      </c>
      <c r="D379" s="145"/>
      <c r="E379" s="146">
        <v>0.5</v>
      </c>
      <c r="F379" s="131">
        <v>1</v>
      </c>
      <c r="G379" s="111"/>
      <c r="H379" s="111"/>
      <c r="I379" s="81"/>
      <c r="J379" s="16"/>
      <c r="K379" s="16"/>
      <c r="L379" s="131"/>
      <c r="M379" s="109"/>
      <c r="N379" s="54"/>
      <c r="O379" s="58"/>
      <c r="P379" s="109"/>
      <c r="Q379" s="81"/>
      <c r="R379" s="16"/>
      <c r="S379" s="55"/>
    </row>
    <row r="380" ht="18" customHeight="1">
      <c r="A380" t="s" s="20">
        <f>"L "&amp;B380</f>
        <v>8580</v>
      </c>
      <c r="B380" s="106">
        <v>377</v>
      </c>
      <c r="C380" s="106">
        <v>2015</v>
      </c>
      <c r="D380" s="142"/>
      <c r="E380" s="143">
        <v>0.5</v>
      </c>
      <c r="F380" s="144">
        <v>1</v>
      </c>
      <c r="G380" s="113"/>
      <c r="H380" s="113"/>
      <c r="I380" s="79"/>
      <c r="J380" s="32"/>
      <c r="K380" s="32"/>
      <c r="L380" s="144"/>
      <c r="M380" s="110"/>
      <c r="N380" s="52"/>
      <c r="O380" s="60"/>
      <c r="P380" s="110"/>
      <c r="Q380" s="79"/>
      <c r="R380" s="32"/>
      <c r="S380" s="39"/>
    </row>
    <row r="381" ht="18" customHeight="1">
      <c r="A381" t="s" s="20">
        <f>"L "&amp;B381</f>
        <v>8581</v>
      </c>
      <c r="B381" s="108">
        <v>378</v>
      </c>
      <c r="C381" s="108">
        <v>2016</v>
      </c>
      <c r="D381" s="145"/>
      <c r="E381" s="146">
        <v>0.5</v>
      </c>
      <c r="F381" s="131">
        <v>1</v>
      </c>
      <c r="G381" s="111"/>
      <c r="H381" s="111"/>
      <c r="I381" s="81"/>
      <c r="J381" s="16"/>
      <c r="K381" s="16"/>
      <c r="L381" s="131"/>
      <c r="M381" s="109"/>
      <c r="N381" s="54"/>
      <c r="O381" s="58"/>
      <c r="P381" s="109"/>
      <c r="Q381" s="81"/>
      <c r="R381" s="16"/>
      <c r="S381" s="55"/>
    </row>
    <row r="382" ht="18" customHeight="1">
      <c r="A382" t="s" s="20">
        <f>"L "&amp;B382</f>
        <v>8582</v>
      </c>
      <c r="B382" s="106">
        <v>379</v>
      </c>
      <c r="C382" s="106">
        <v>2017</v>
      </c>
      <c r="D382" s="142"/>
      <c r="E382" s="143">
        <v>0.5</v>
      </c>
      <c r="F382" s="144">
        <v>1</v>
      </c>
      <c r="G382" s="113"/>
      <c r="H382" s="113"/>
      <c r="I382" s="79"/>
      <c r="J382" s="32"/>
      <c r="K382" s="32"/>
      <c r="L382" s="144"/>
      <c r="M382" s="110"/>
      <c r="N382" s="52"/>
      <c r="O382" s="60"/>
      <c r="P382" s="110"/>
      <c r="Q382" s="79"/>
      <c r="R382" s="32"/>
      <c r="S382" s="39"/>
    </row>
    <row r="383" ht="18" customHeight="1">
      <c r="A383" t="s" s="20">
        <f>"L "&amp;B383</f>
        <v>8583</v>
      </c>
      <c r="B383" s="108">
        <v>380</v>
      </c>
      <c r="C383" s="108">
        <v>2018</v>
      </c>
      <c r="D383" s="145"/>
      <c r="E383" s="146">
        <v>0.5</v>
      </c>
      <c r="F383" s="131">
        <v>1</v>
      </c>
      <c r="G383" s="111"/>
      <c r="H383" s="111"/>
      <c r="I383" s="81"/>
      <c r="J383" s="16"/>
      <c r="K383" s="16"/>
      <c r="L383" s="131"/>
      <c r="M383" s="109"/>
      <c r="N383" s="54"/>
      <c r="O383" s="58"/>
      <c r="P383" s="109"/>
      <c r="Q383" s="81"/>
      <c r="R383" s="16"/>
      <c r="S383" s="55"/>
    </row>
    <row r="384" ht="18" customHeight="1">
      <c r="A384" t="s" s="20">
        <f>"L "&amp;B384</f>
        <v>8584</v>
      </c>
      <c r="B384" s="106">
        <v>381</v>
      </c>
      <c r="C384" s="106">
        <v>2019</v>
      </c>
      <c r="D384" s="142"/>
      <c r="E384" s="143">
        <v>0.5</v>
      </c>
      <c r="F384" s="144">
        <v>1</v>
      </c>
      <c r="G384" s="113"/>
      <c r="H384" s="113"/>
      <c r="I384" s="79"/>
      <c r="J384" s="32"/>
      <c r="K384" s="32"/>
      <c r="L384" s="144"/>
      <c r="M384" s="110"/>
      <c r="N384" s="52"/>
      <c r="O384" s="60"/>
      <c r="P384" s="110"/>
      <c r="Q384" s="79"/>
      <c r="R384" s="32"/>
      <c r="S384" s="39"/>
    </row>
    <row r="385" ht="18" customHeight="1">
      <c r="A385" t="s" s="20">
        <f>"L "&amp;B385</f>
        <v>8585</v>
      </c>
      <c r="B385" s="108">
        <v>382</v>
      </c>
      <c r="C385" s="108">
        <v>2020</v>
      </c>
      <c r="D385" s="145"/>
      <c r="E385" s="146">
        <v>0.5</v>
      </c>
      <c r="F385" s="131">
        <v>1</v>
      </c>
      <c r="G385" s="111"/>
      <c r="H385" s="111"/>
      <c r="I385" s="81"/>
      <c r="J385" s="16"/>
      <c r="K385" s="16"/>
      <c r="L385" s="131"/>
      <c r="M385" s="109"/>
      <c r="N385" s="54"/>
      <c r="O385" s="58"/>
      <c r="P385" s="109"/>
      <c r="Q385" s="81"/>
      <c r="R385" s="16"/>
      <c r="S385" s="55"/>
    </row>
    <row r="386" ht="18" customHeight="1">
      <c r="A386" s="38"/>
      <c r="B386" s="115"/>
      <c r="C386" s="115"/>
      <c r="D386" s="142"/>
      <c r="E386" s="148"/>
      <c r="F386" s="144"/>
      <c r="G386" s="113"/>
      <c r="H386" s="113"/>
      <c r="I386" s="79"/>
      <c r="J386" s="32"/>
      <c r="K386" s="32"/>
      <c r="L386" s="144"/>
      <c r="M386" s="110"/>
      <c r="N386" s="52"/>
      <c r="O386" s="60"/>
      <c r="P386" s="110"/>
      <c r="Q386" s="79"/>
      <c r="R386" s="32"/>
      <c r="S386" s="39"/>
    </row>
    <row r="387" ht="18" customHeight="1">
      <c r="A387" s="38"/>
      <c r="B387" s="7"/>
      <c r="C387" s="7"/>
      <c r="D387" s="145"/>
      <c r="E387" s="149"/>
      <c r="F387" s="131"/>
      <c r="G387" s="111"/>
      <c r="H387" s="111"/>
      <c r="I387" s="81"/>
      <c r="J387" s="16"/>
      <c r="K387" s="16"/>
      <c r="L387" s="131"/>
      <c r="M387" s="109"/>
      <c r="N387" s="54"/>
      <c r="O387" s="58"/>
      <c r="P387" s="109"/>
      <c r="Q387" s="81"/>
      <c r="R387" s="16"/>
      <c r="S387" s="55"/>
    </row>
    <row r="388" ht="18" customHeight="1">
      <c r="A388" s="38"/>
      <c r="B388" s="115"/>
      <c r="C388" s="115"/>
      <c r="D388" s="142"/>
      <c r="E388" s="148"/>
      <c r="F388" s="144"/>
      <c r="G388" s="113"/>
      <c r="H388" s="113"/>
      <c r="I388" s="79"/>
      <c r="J388" s="32"/>
      <c r="K388" s="32"/>
      <c r="L388" s="144"/>
      <c r="M388" s="110"/>
      <c r="N388" s="52"/>
      <c r="O388" s="60"/>
      <c r="P388" s="110"/>
      <c r="Q388" s="79"/>
      <c r="R388" s="32"/>
      <c r="S388" s="39"/>
    </row>
    <row r="389" ht="18" customHeight="1">
      <c r="A389" s="38"/>
      <c r="B389" s="7"/>
      <c r="C389" s="7"/>
      <c r="D389" s="145"/>
      <c r="E389" s="149"/>
      <c r="F389" s="131"/>
      <c r="G389" s="111"/>
      <c r="H389" s="111"/>
      <c r="I389" s="81"/>
      <c r="J389" s="16"/>
      <c r="K389" s="16"/>
      <c r="L389" s="131"/>
      <c r="M389" s="109"/>
      <c r="N389" s="54"/>
      <c r="O389" s="58"/>
      <c r="P389" s="109"/>
      <c r="Q389" s="81"/>
      <c r="R389" s="16"/>
      <c r="S389" s="55"/>
    </row>
    <row r="390" ht="18" customHeight="1">
      <c r="A390" s="38"/>
      <c r="B390" s="115"/>
      <c r="C390" s="115"/>
      <c r="D390" s="142"/>
      <c r="E390" s="148"/>
      <c r="F390" s="144"/>
      <c r="G390" s="113"/>
      <c r="H390" s="113"/>
      <c r="I390" s="79"/>
      <c r="J390" s="32"/>
      <c r="K390" s="32"/>
      <c r="L390" s="144"/>
      <c r="M390" s="110"/>
      <c r="N390" s="52"/>
      <c r="O390" s="60"/>
      <c r="P390" s="110"/>
      <c r="Q390" s="79"/>
      <c r="R390" s="32"/>
      <c r="S390" s="39"/>
    </row>
    <row r="391" ht="18.15" customHeight="1">
      <c r="A391" s="38"/>
      <c r="B391" s="7"/>
      <c r="C391" s="7"/>
      <c r="D391" s="150"/>
      <c r="E391" s="151"/>
      <c r="F391" s="152"/>
      <c r="G391" s="153"/>
      <c r="H391" s="153"/>
      <c r="I391" s="84"/>
      <c r="J391" s="41"/>
      <c r="K391" s="41"/>
      <c r="L391" s="152"/>
      <c r="M391" s="154"/>
      <c r="N391" s="155"/>
      <c r="O391" s="82"/>
      <c r="P391" s="154"/>
      <c r="Q391" s="84"/>
      <c r="R391" s="41"/>
      <c r="S391" s="43"/>
    </row>
    <row r="392" ht="20.7" customHeight="1">
      <c r="A392" t="s" s="44">
        <v>421</v>
      </c>
      <c r="B392" s="44"/>
      <c r="C392" s="44"/>
      <c r="D392" s="44"/>
      <c r="E392" s="44"/>
      <c r="F392" s="44"/>
      <c r="G392" s="44"/>
      <c r="H392" s="44"/>
      <c r="I392" s="44"/>
      <c r="J392" s="44"/>
      <c r="K392" s="44"/>
      <c r="L392" s="44"/>
      <c r="M392" s="44"/>
      <c r="N392" s="44"/>
      <c r="O392" s="44"/>
      <c r="P392" s="44"/>
      <c r="Q392" s="44"/>
      <c r="R392" s="44"/>
      <c r="S392" s="44"/>
    </row>
  </sheetData>
  <mergeCells count="2">
    <mergeCell ref="A1:S1"/>
    <mergeCell ref="A392:S392"/>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