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0" yWindow="0" windowWidth="25600" windowHeight="16060"/>
  </bookViews>
  <sheets>
    <sheet name="Sheet1" sheetId="1" r:id="rId1"/>
    <sheet name="Sheet2-ade" sheetId="5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3" i="5" l="1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A35" i="5"/>
  <c r="A36" i="5"/>
  <c r="A37" i="5"/>
  <c r="A38" i="5"/>
  <c r="A39" i="5"/>
  <c r="A40" i="5"/>
  <c r="A41" i="5"/>
  <c r="B34" i="5"/>
  <c r="B35" i="5"/>
  <c r="B36" i="5"/>
  <c r="B37" i="5"/>
  <c r="B38" i="5"/>
  <c r="B39" i="5"/>
  <c r="B40" i="5"/>
  <c r="B41" i="5"/>
  <c r="C41" i="5"/>
  <c r="C40" i="5"/>
  <c r="C39" i="5"/>
  <c r="C38" i="5"/>
  <c r="C37" i="5"/>
  <c r="C36" i="5"/>
  <c r="C35" i="5"/>
  <c r="C34" i="5"/>
  <c r="A28" i="5"/>
  <c r="A29" i="5"/>
  <c r="A30" i="5"/>
  <c r="A31" i="5"/>
  <c r="A32" i="5"/>
  <c r="A33" i="5"/>
  <c r="B27" i="5"/>
  <c r="B28" i="5"/>
  <c r="B29" i="5"/>
  <c r="B30" i="5"/>
  <c r="B31" i="5"/>
  <c r="B32" i="5"/>
  <c r="B33" i="5"/>
  <c r="C33" i="5"/>
  <c r="C32" i="5"/>
  <c r="C31" i="5"/>
  <c r="C30" i="5"/>
  <c r="C29" i="5"/>
  <c r="C28" i="5"/>
  <c r="C27" i="5"/>
  <c r="A22" i="5"/>
  <c r="A23" i="5"/>
  <c r="A24" i="5"/>
  <c r="A25" i="5"/>
  <c r="A26" i="5"/>
  <c r="B21" i="5"/>
  <c r="B22" i="5"/>
  <c r="B23" i="5"/>
  <c r="B24" i="5"/>
  <c r="B25" i="5"/>
  <c r="B26" i="5"/>
  <c r="C26" i="5"/>
  <c r="C25" i="5"/>
  <c r="C24" i="5"/>
  <c r="C23" i="5"/>
  <c r="C22" i="5"/>
  <c r="C2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H2" i="5"/>
  <c r="H13" i="5"/>
  <c r="H21" i="5"/>
  <c r="H25" i="5"/>
  <c r="F2" i="5"/>
  <c r="I91" i="5"/>
  <c r="I90" i="5"/>
  <c r="I89" i="5"/>
  <c r="I201" i="5"/>
  <c r="I202" i="5"/>
  <c r="I203" i="5"/>
  <c r="I200" i="5"/>
  <c r="I198" i="5"/>
  <c r="I199" i="5"/>
  <c r="I197" i="5"/>
  <c r="I196" i="5"/>
  <c r="I195" i="5"/>
  <c r="I193" i="5"/>
  <c r="I194" i="5"/>
  <c r="I192" i="5"/>
  <c r="I190" i="5"/>
  <c r="I191" i="5"/>
  <c r="I189" i="5"/>
  <c r="I188" i="5"/>
  <c r="I187" i="5"/>
  <c r="I183" i="5"/>
  <c r="I184" i="5"/>
  <c r="I185" i="5"/>
  <c r="I186" i="5"/>
  <c r="I182" i="5"/>
  <c r="I177" i="5"/>
  <c r="I178" i="5"/>
  <c r="I179" i="5"/>
  <c r="I180" i="5"/>
  <c r="I181" i="5"/>
  <c r="I176" i="5"/>
  <c r="I159" i="5"/>
  <c r="I160" i="5"/>
  <c r="I158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G37" i="5"/>
  <c r="G38" i="5"/>
  <c r="G39" i="5"/>
  <c r="G40" i="5"/>
  <c r="G41" i="5"/>
  <c r="I41" i="5"/>
  <c r="I40" i="5"/>
  <c r="I39" i="5"/>
  <c r="I38" i="5"/>
  <c r="I37" i="5"/>
  <c r="I36" i="5"/>
  <c r="G35" i="5"/>
  <c r="I35" i="5"/>
  <c r="I34" i="5"/>
  <c r="G33" i="5"/>
  <c r="I33" i="5"/>
  <c r="I32" i="5"/>
  <c r="G28" i="5"/>
  <c r="G29" i="5"/>
  <c r="G30" i="5"/>
  <c r="G31" i="5"/>
  <c r="I31" i="5"/>
  <c r="I30" i="5"/>
  <c r="I29" i="5"/>
  <c r="I28" i="5"/>
  <c r="I27" i="5"/>
  <c r="G26" i="5"/>
  <c r="I26" i="5"/>
  <c r="I25" i="5"/>
  <c r="G22" i="5"/>
  <c r="G23" i="5"/>
  <c r="G24" i="5"/>
  <c r="I24" i="5"/>
  <c r="I23" i="5"/>
  <c r="I22" i="5"/>
  <c r="I21" i="5"/>
  <c r="G14" i="5"/>
  <c r="G15" i="5"/>
  <c r="G16" i="5"/>
  <c r="G17" i="5"/>
  <c r="G18" i="5"/>
  <c r="G19" i="5"/>
  <c r="G20" i="5"/>
  <c r="I20" i="5"/>
  <c r="I19" i="5"/>
  <c r="I18" i="5"/>
  <c r="I17" i="5"/>
  <c r="I16" i="5"/>
  <c r="I15" i="5"/>
  <c r="I14" i="5"/>
  <c r="I13" i="5"/>
  <c r="G3" i="5"/>
  <c r="G4" i="5"/>
  <c r="G5" i="5"/>
  <c r="G6" i="5"/>
  <c r="G7" i="5"/>
  <c r="G8" i="5"/>
  <c r="G9" i="5"/>
  <c r="G10" i="5"/>
  <c r="G11" i="5"/>
  <c r="G12" i="5"/>
  <c r="I12" i="5"/>
  <c r="I11" i="5"/>
  <c r="I10" i="5"/>
  <c r="I9" i="5"/>
  <c r="I8" i="5"/>
  <c r="I7" i="5"/>
  <c r="I6" i="5"/>
  <c r="I5" i="5"/>
  <c r="I4" i="5"/>
  <c r="I3" i="5"/>
  <c r="I2" i="5"/>
  <c r="H36" i="5"/>
  <c r="H37" i="5"/>
  <c r="H38" i="5"/>
  <c r="H39" i="5"/>
  <c r="H40" i="5"/>
  <c r="H41" i="5"/>
  <c r="F34" i="5"/>
  <c r="F35" i="5"/>
  <c r="F36" i="5"/>
  <c r="F37" i="5"/>
  <c r="F38" i="5"/>
  <c r="F39" i="5"/>
  <c r="F40" i="5"/>
  <c r="F41" i="5"/>
  <c r="E34" i="5"/>
  <c r="E35" i="5"/>
  <c r="E36" i="5"/>
  <c r="E37" i="5"/>
  <c r="E38" i="5"/>
  <c r="E39" i="5"/>
  <c r="E40" i="5"/>
  <c r="E41" i="5"/>
  <c r="D34" i="5"/>
  <c r="D35" i="5"/>
  <c r="D36" i="5"/>
  <c r="D37" i="5"/>
  <c r="D38" i="5"/>
  <c r="D39" i="5"/>
  <c r="D40" i="5"/>
  <c r="D41" i="5"/>
  <c r="H34" i="5"/>
  <c r="H35" i="5"/>
  <c r="H32" i="5"/>
  <c r="H33" i="5"/>
  <c r="F27" i="5"/>
  <c r="F28" i="5"/>
  <c r="F29" i="5"/>
  <c r="F30" i="5"/>
  <c r="F31" i="5"/>
  <c r="F32" i="5"/>
  <c r="F33" i="5"/>
  <c r="E27" i="5"/>
  <c r="E28" i="5"/>
  <c r="E29" i="5"/>
  <c r="E30" i="5"/>
  <c r="E31" i="5"/>
  <c r="E32" i="5"/>
  <c r="E33" i="5"/>
  <c r="D27" i="5"/>
  <c r="D28" i="5"/>
  <c r="D29" i="5"/>
  <c r="D30" i="5"/>
  <c r="D31" i="5"/>
  <c r="D32" i="5"/>
  <c r="D33" i="5"/>
  <c r="H27" i="5"/>
  <c r="H28" i="5"/>
  <c r="H29" i="5"/>
  <c r="H30" i="5"/>
  <c r="H31" i="5"/>
  <c r="H26" i="5"/>
  <c r="F21" i="5"/>
  <c r="F22" i="5"/>
  <c r="F23" i="5"/>
  <c r="F24" i="5"/>
  <c r="F25" i="5"/>
  <c r="F26" i="5"/>
  <c r="E21" i="5"/>
  <c r="E22" i="5"/>
  <c r="E23" i="5"/>
  <c r="E24" i="5"/>
  <c r="E25" i="5"/>
  <c r="E26" i="5"/>
  <c r="D21" i="5"/>
  <c r="D22" i="5"/>
  <c r="D23" i="5"/>
  <c r="D24" i="5"/>
  <c r="D25" i="5"/>
  <c r="D26" i="5"/>
  <c r="H22" i="5"/>
  <c r="H23" i="5"/>
  <c r="H24" i="5"/>
  <c r="H14" i="5"/>
  <c r="H15" i="5"/>
  <c r="H16" i="5"/>
  <c r="H17" i="5"/>
  <c r="H18" i="5"/>
  <c r="H19" i="5"/>
  <c r="H2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H3" i="5"/>
  <c r="H4" i="5"/>
  <c r="H5" i="5"/>
  <c r="H6" i="5"/>
  <c r="H7" i="5"/>
  <c r="H8" i="5"/>
  <c r="H9" i="5"/>
  <c r="H10" i="5"/>
  <c r="H11" i="5"/>
  <c r="H12" i="5"/>
  <c r="F1" i="5"/>
  <c r="E1" i="5"/>
  <c r="D1" i="5"/>
</calcChain>
</file>

<file path=xl/sharedStrings.xml><?xml version="1.0" encoding="utf-8"?>
<sst xmlns="http://schemas.openxmlformats.org/spreadsheetml/2006/main" count="1498" uniqueCount="531">
  <si>
    <t>Gender</t>
  </si>
  <si>
    <t>Age</t>
  </si>
  <si>
    <t>Additional languages spoken</t>
  </si>
  <si>
    <t>Vocalisations produced (cont)</t>
  </si>
  <si>
    <t>Vocalisations produced (segm)</t>
  </si>
  <si>
    <t>Participant initials</t>
  </si>
  <si>
    <t>Cont version language</t>
  </si>
  <si>
    <t>Segm version language</t>
  </si>
  <si>
    <t>Language</t>
  </si>
  <si>
    <t>Correct words</t>
  </si>
  <si>
    <t>ngs</t>
  </si>
  <si>
    <t>F</t>
  </si>
  <si>
    <t>dw</t>
  </si>
  <si>
    <t>gala, pikabuka,dara, tu, ti, bi, dika, pi</t>
  </si>
  <si>
    <t>pigala, tudarapi, tutibuti</t>
  </si>
  <si>
    <t>tr</t>
  </si>
  <si>
    <t>nw</t>
  </si>
  <si>
    <t>sp</t>
  </si>
  <si>
    <t>gatu, tugala, tutheboot, ratipi</t>
  </si>
  <si>
    <t>garitu, lakagu</t>
  </si>
  <si>
    <t>doos, arabic,go, ab, ti, babi</t>
  </si>
  <si>
    <t>sd</t>
  </si>
  <si>
    <t>para, bi, kugala, tuta, gara, bala</t>
  </si>
  <si>
    <t>az</t>
  </si>
  <si>
    <t>rapidala</t>
  </si>
  <si>
    <t>hm</t>
  </si>
  <si>
    <t>daraka, darapi, daramiseku, darapu, darati, daraku</t>
  </si>
  <si>
    <t>as</t>
  </si>
  <si>
    <t>tu, bi</t>
  </si>
  <si>
    <t>es</t>
  </si>
  <si>
    <t>darau, bituditu</t>
  </si>
  <si>
    <t>cw</t>
  </si>
  <si>
    <t>bi, kipatu, gabatu, darabi, tafaki, tapadarabi, patipu, patiku</t>
  </si>
  <si>
    <t>na</t>
  </si>
  <si>
    <t>piguti, higala, tigala, papigana, higuti, higana, buta, nigala, hapigana</t>
  </si>
  <si>
    <t>rks</t>
  </si>
  <si>
    <t>daratu, darabu, darabituditu, dababi</t>
  </si>
  <si>
    <t>ms</t>
  </si>
  <si>
    <t>pigala, pigara, nakarapi, gitu, gala, situnipu, galaratu, piku, darabi, situ</t>
  </si>
  <si>
    <t>zk</t>
  </si>
  <si>
    <t>darabiko, darabikotu</t>
  </si>
  <si>
    <t>sf</t>
  </si>
  <si>
    <t>dola</t>
  </si>
  <si>
    <t>ff</t>
  </si>
  <si>
    <t>pikatalon</t>
  </si>
  <si>
    <t>tudara, pikuti, pigala, budapa, bupala</t>
  </si>
  <si>
    <t xml:space="preserve"> biguti, tudara</t>
  </si>
  <si>
    <t>tuthera, pigola</t>
  </si>
  <si>
    <t>bikota, pigala, ti, pigopa, rigola</t>
  </si>
  <si>
    <t>tooth, ar, up, pig, big, oh, upper</t>
  </si>
  <si>
    <t>bikuti, tudara, pigala</t>
  </si>
  <si>
    <t xml:space="preserve">tudara, pidala, vudapa, biku </t>
  </si>
  <si>
    <t>tudara, mibuti, mikoti, isara, mikara</t>
  </si>
  <si>
    <t>tu, bi, four, cute, green</t>
  </si>
  <si>
    <t>narabu, pabiku, tibuda, galatu, bibutibuda</t>
  </si>
  <si>
    <t>pAbiku, tibudO, dArOpi, gOLAtu</t>
  </si>
  <si>
    <t>bikuti, pigOLA, tudArO, budOpA</t>
  </si>
  <si>
    <t>tibuta, darapi, galitu</t>
  </si>
  <si>
    <t>tibuta, galatu, darapi</t>
  </si>
  <si>
    <t>darapi, tibuda, pabiku, kidupa, aratu</t>
  </si>
  <si>
    <t>narapi, golaku, tadaku, tibuta</t>
  </si>
  <si>
    <t>darape, pabliko</t>
  </si>
  <si>
    <t>golatu, papiku, tibuta, darapi</t>
  </si>
  <si>
    <t>pabiku, dabu, tabitu, dabitu, pakubu</t>
  </si>
  <si>
    <t>subjNum</t>
  </si>
  <si>
    <t>subjInitials</t>
  </si>
  <si>
    <t>streamType</t>
  </si>
  <si>
    <t>continuous</t>
  </si>
  <si>
    <t>lang</t>
  </si>
  <si>
    <t>bi</t>
  </si>
  <si>
    <t>pi</t>
  </si>
  <si>
    <t>ti</t>
  </si>
  <si>
    <t>tu</t>
  </si>
  <si>
    <t>dara</t>
  </si>
  <si>
    <t>dika</t>
  </si>
  <si>
    <t>gala</t>
  </si>
  <si>
    <t>pikabuka</t>
  </si>
  <si>
    <t>notes</t>
  </si>
  <si>
    <t>ambiguous between dala and gala</t>
  </si>
  <si>
    <t>di</t>
  </si>
  <si>
    <t>might be ambiguous</t>
  </si>
  <si>
    <t>dala</t>
  </si>
  <si>
    <t>pikapukadala</t>
  </si>
  <si>
    <t>segmented</t>
  </si>
  <si>
    <t>tudara</t>
  </si>
  <si>
    <t>pikuti</t>
  </si>
  <si>
    <t>pigala</t>
  </si>
  <si>
    <t>bupala</t>
  </si>
  <si>
    <t>budapa</t>
  </si>
  <si>
    <t>bopala</t>
  </si>
  <si>
    <t>pikiti</t>
  </si>
  <si>
    <t>pu</t>
  </si>
  <si>
    <t>Ansgar: piguti</t>
  </si>
  <si>
    <t>tudarapi</t>
  </si>
  <si>
    <t>tutibuti</t>
  </si>
  <si>
    <t>galatudarapi</t>
  </si>
  <si>
    <t>biguti</t>
  </si>
  <si>
    <t>gatu</t>
  </si>
  <si>
    <t>ratipi</t>
  </si>
  <si>
    <t>tugala</t>
  </si>
  <si>
    <t>tutheboot</t>
  </si>
  <si>
    <t>first syllable might not have been recorded</t>
  </si>
  <si>
    <t>togoda</t>
  </si>
  <si>
    <t>might be rotipi</t>
  </si>
  <si>
    <t>tudabyt ?</t>
  </si>
  <si>
    <t>pigola</t>
  </si>
  <si>
    <t>Alexiandra: tuthera</t>
  </si>
  <si>
    <t>garitu</t>
  </si>
  <si>
    <t xml:space="preserve">lakagu </t>
  </si>
  <si>
    <t>bikota</t>
  </si>
  <si>
    <t>pigopa</t>
  </si>
  <si>
    <t>rigola</t>
  </si>
  <si>
    <t>Ansgar: Pikopa</t>
  </si>
  <si>
    <t>pigla</t>
  </si>
  <si>
    <t>Ansgar: Once gabitu</t>
  </si>
  <si>
    <t>correct_segm</t>
  </si>
  <si>
    <t>recall_item</t>
  </si>
  <si>
    <t>noticed_by_alexandra</t>
  </si>
  <si>
    <t>noticed_by_ansgar</t>
  </si>
  <si>
    <t>closest_match</t>
  </si>
  <si>
    <t>n_syllables</t>
  </si>
  <si>
    <t>is_word</t>
  </si>
  <si>
    <t>is_multiple_words</t>
  </si>
  <si>
    <t>is_part_word</t>
  </si>
  <si>
    <t>is_multiple_part_words</t>
  </si>
  <si>
    <t>has_correct_initial_syllable</t>
  </si>
  <si>
    <t>has_correct_final_syllable</t>
  </si>
  <si>
    <t>average_fw_tp</t>
  </si>
  <si>
    <t>average_bw_tp</t>
  </si>
  <si>
    <t>doos</t>
  </si>
  <si>
    <t>arabic</t>
  </si>
  <si>
    <t>go</t>
  </si>
  <si>
    <t>ab</t>
  </si>
  <si>
    <t>babi</t>
  </si>
  <si>
    <t>para</t>
  </si>
  <si>
    <t>kugala</t>
  </si>
  <si>
    <t>tuta</t>
  </si>
  <si>
    <t>gara</t>
  </si>
  <si>
    <t>bala</t>
  </si>
  <si>
    <t>daraka</t>
  </si>
  <si>
    <t>darapi</t>
  </si>
  <si>
    <t>daramiseku</t>
  </si>
  <si>
    <t>darapu</t>
  </si>
  <si>
    <t>darati</t>
  </si>
  <si>
    <t>daraku</t>
  </si>
  <si>
    <t>bituditu</t>
  </si>
  <si>
    <t>kipatu</t>
  </si>
  <si>
    <t>gabatu</t>
  </si>
  <si>
    <t>darabi</t>
  </si>
  <si>
    <t>tafaki</t>
  </si>
  <si>
    <t>tapadarabi</t>
  </si>
  <si>
    <t>patipu</t>
  </si>
  <si>
    <t>patiku</t>
  </si>
  <si>
    <t>piguti</t>
  </si>
  <si>
    <t>higala</t>
  </si>
  <si>
    <t>tigala</t>
  </si>
  <si>
    <t>papigana</t>
  </si>
  <si>
    <t>higuti</t>
  </si>
  <si>
    <t>higana</t>
  </si>
  <si>
    <t>buta</t>
  </si>
  <si>
    <t>nigala</t>
  </si>
  <si>
    <t>hapigana</t>
  </si>
  <si>
    <t>daratu</t>
  </si>
  <si>
    <t>darabu</t>
  </si>
  <si>
    <t>darabituditu</t>
  </si>
  <si>
    <t>dababi</t>
  </si>
  <si>
    <t>pigara</t>
  </si>
  <si>
    <t>nakarapi</t>
  </si>
  <si>
    <t>gitu</t>
  </si>
  <si>
    <t>situnipu</t>
  </si>
  <si>
    <t>galaratu</t>
  </si>
  <si>
    <t>darabiko</t>
  </si>
  <si>
    <t>darabikotu</t>
  </si>
  <si>
    <t>tooth</t>
  </si>
  <si>
    <t>up</t>
  </si>
  <si>
    <t>pig</t>
  </si>
  <si>
    <t>oh</t>
  </si>
  <si>
    <t>upper</t>
  </si>
  <si>
    <t>bikuti</t>
  </si>
  <si>
    <t>pidala</t>
  </si>
  <si>
    <t>vudapa</t>
  </si>
  <si>
    <t>biku</t>
  </si>
  <si>
    <t>mibuti</t>
  </si>
  <si>
    <t>mikoti</t>
  </si>
  <si>
    <t>isara</t>
  </si>
  <si>
    <t>mikara</t>
  </si>
  <si>
    <t>four</t>
  </si>
  <si>
    <t>cute</t>
  </si>
  <si>
    <t>green</t>
  </si>
  <si>
    <t>narabu</t>
  </si>
  <si>
    <t>pabiku</t>
  </si>
  <si>
    <t>tibuda</t>
  </si>
  <si>
    <t>galatu</t>
  </si>
  <si>
    <t>bibutibuda</t>
  </si>
  <si>
    <t>tibuta</t>
  </si>
  <si>
    <t>galitu</t>
  </si>
  <si>
    <t>kidupa</t>
  </si>
  <si>
    <t>aratu</t>
  </si>
  <si>
    <t>narapi</t>
  </si>
  <si>
    <t>golaku</t>
  </si>
  <si>
    <t>tadaku</t>
  </si>
  <si>
    <t>darape</t>
  </si>
  <si>
    <t>golatu</t>
  </si>
  <si>
    <t>dabu</t>
  </si>
  <si>
    <t>tabitu</t>
  </si>
  <si>
    <t>dabitu</t>
  </si>
  <si>
    <t>pakubu</t>
  </si>
  <si>
    <t>is_high_tp_chunk</t>
  </si>
  <si>
    <t>is_low_tp_chunk</t>
  </si>
  <si>
    <t>budopa</t>
  </si>
  <si>
    <t>tudaro</t>
  </si>
  <si>
    <t>daropi</t>
  </si>
  <si>
    <t>golatu (backwards)</t>
  </si>
  <si>
    <t xml:space="preserve">ar </t>
  </si>
  <si>
    <t xml:space="preserve">big </t>
  </si>
  <si>
    <t xml:space="preserve">biku </t>
  </si>
  <si>
    <t xml:space="preserve">galatu </t>
  </si>
  <si>
    <t xml:space="preserve">piku </t>
  </si>
  <si>
    <t xml:space="preserve">situ </t>
  </si>
  <si>
    <t xml:space="preserve">tibuta </t>
  </si>
  <si>
    <t xml:space="preserve">pabliko </t>
  </si>
  <si>
    <t xml:space="preserve">dola </t>
  </si>
  <si>
    <t xml:space="preserve">golatu </t>
  </si>
  <si>
    <t xml:space="preserve">papiku </t>
  </si>
  <si>
    <t xml:space="preserve">dabu </t>
  </si>
  <si>
    <t>ripatugala</t>
  </si>
  <si>
    <t>doripatikaladorapatikala</t>
  </si>
  <si>
    <t>pisipi</t>
  </si>
  <si>
    <t>babiku</t>
  </si>
  <si>
    <t>babipi</t>
  </si>
  <si>
    <t>dasasu</t>
  </si>
  <si>
    <t>parabu</t>
  </si>
  <si>
    <t>babitu</t>
  </si>
  <si>
    <t>darasu</t>
  </si>
  <si>
    <t>babaso</t>
  </si>
  <si>
    <t>babado</t>
  </si>
  <si>
    <t>bababa</t>
  </si>
  <si>
    <t>babaku</t>
  </si>
  <si>
    <t>babapi</t>
  </si>
  <si>
    <t>ssa</t>
  </si>
  <si>
    <t>bitubirirala</t>
  </si>
  <si>
    <t>papigala</t>
  </si>
  <si>
    <t>intugala</t>
  </si>
  <si>
    <t>bipirala</t>
  </si>
  <si>
    <t>bitubipigala</t>
  </si>
  <si>
    <t>tibu</t>
  </si>
  <si>
    <t>sn</t>
  </si>
  <si>
    <t>gudabi</t>
  </si>
  <si>
    <t xml:space="preserve">timwa </t>
  </si>
  <si>
    <t>terema</t>
  </si>
  <si>
    <t>rh</t>
  </si>
  <si>
    <t>beep</t>
  </si>
  <si>
    <t>booth</t>
  </si>
  <si>
    <t>kiga</t>
  </si>
  <si>
    <t>ia</t>
  </si>
  <si>
    <t>daripitu</t>
  </si>
  <si>
    <t>karitu</t>
  </si>
  <si>
    <t>paritu</t>
  </si>
  <si>
    <t>tidura</t>
  </si>
  <si>
    <t>pikula</t>
  </si>
  <si>
    <t>pukura</t>
  </si>
  <si>
    <t>unsure if pause meant new word or not</t>
  </si>
  <si>
    <t>daropi backwards almost</t>
  </si>
  <si>
    <t>tibudo</t>
  </si>
  <si>
    <t>daro(pi)</t>
  </si>
  <si>
    <t>golatu(backwards)</t>
  </si>
  <si>
    <t>tudara??</t>
  </si>
  <si>
    <t>pigola??</t>
  </si>
  <si>
    <t>bikuti+pigola</t>
  </si>
  <si>
    <r>
      <t>(pa)</t>
    </r>
    <r>
      <rPr>
        <b/>
        <sz val="11"/>
        <color theme="1"/>
        <rFont val="Calibri"/>
        <scheme val="minor"/>
      </rPr>
      <t>bi</t>
    </r>
    <r>
      <rPr>
        <sz val="11"/>
        <color theme="1"/>
        <rFont val="Calibri"/>
        <family val="2"/>
        <scheme val="minor"/>
      </rPr>
      <t>(ku)</t>
    </r>
  </si>
  <si>
    <r>
      <t>(daro)</t>
    </r>
    <r>
      <rPr>
        <b/>
        <sz val="11"/>
        <color theme="1"/>
        <rFont val="Calibri"/>
        <scheme val="minor"/>
      </rPr>
      <t>pi</t>
    </r>
  </si>
  <si>
    <r>
      <rPr>
        <b/>
        <sz val="11"/>
        <color theme="1"/>
        <rFont val="Calibri"/>
        <scheme val="minor"/>
      </rPr>
      <t>ti</t>
    </r>
    <r>
      <rPr>
        <sz val="11"/>
        <color theme="1"/>
        <rFont val="Calibri"/>
        <family val="2"/>
        <scheme val="minor"/>
      </rPr>
      <t>(budo)</t>
    </r>
  </si>
  <si>
    <r>
      <t>(gola)</t>
    </r>
    <r>
      <rPr>
        <b/>
        <sz val="11"/>
        <color theme="1"/>
        <rFont val="Calibri"/>
        <scheme val="minor"/>
      </rPr>
      <t>tu</t>
    </r>
  </si>
  <si>
    <r>
      <rPr>
        <b/>
        <sz val="11"/>
        <color theme="1"/>
        <rFont val="Calibri"/>
        <scheme val="minor"/>
      </rPr>
      <t>daro</t>
    </r>
    <r>
      <rPr>
        <sz val="11"/>
        <color theme="1"/>
        <rFont val="Calibri"/>
        <family val="2"/>
        <scheme val="minor"/>
      </rPr>
      <t>(pi)</t>
    </r>
  </si>
  <si>
    <r>
      <rPr>
        <b/>
        <sz val="11"/>
        <color theme="1"/>
        <rFont val="Calibri"/>
        <scheme val="minor"/>
      </rPr>
      <t>gola</t>
    </r>
    <r>
      <rPr>
        <sz val="11"/>
        <color theme="1"/>
        <rFont val="Calibri"/>
        <family val="2"/>
        <scheme val="minor"/>
      </rPr>
      <t>(tu)</t>
    </r>
  </si>
  <si>
    <t>pabiku+daropi</t>
  </si>
  <si>
    <r>
      <rPr>
        <b/>
        <sz val="11"/>
        <color theme="1"/>
        <rFont val="Calibri"/>
        <scheme val="minor"/>
      </rPr>
      <t>bu</t>
    </r>
    <r>
      <rPr>
        <sz val="11"/>
        <color theme="1"/>
        <rFont val="Calibri"/>
        <family val="2"/>
        <scheme val="minor"/>
      </rPr>
      <t>(dopa)</t>
    </r>
  </si>
  <si>
    <r>
      <t>(daro)</t>
    </r>
    <r>
      <rPr>
        <b/>
        <sz val="11"/>
        <color theme="1"/>
        <rFont val="Calibri"/>
        <scheme val="minor"/>
      </rPr>
      <t>pi+gola</t>
    </r>
    <r>
      <rPr>
        <sz val="11"/>
        <color theme="1"/>
        <rFont val="Calibri"/>
        <family val="2"/>
        <scheme val="minor"/>
      </rPr>
      <t>(tu)</t>
    </r>
  </si>
  <si>
    <r>
      <t>(gola)</t>
    </r>
    <r>
      <rPr>
        <b/>
        <sz val="11"/>
        <color theme="1"/>
        <rFont val="Calibri"/>
        <scheme val="minor"/>
      </rPr>
      <t>tu+tibudo</t>
    </r>
  </si>
  <si>
    <r>
      <t>(biku)</t>
    </r>
    <r>
      <rPr>
        <b/>
        <sz val="11"/>
        <color theme="1"/>
        <rFont val="Calibri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</si>
  <si>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scheme val="minor"/>
      </rPr>
      <t>pig</t>
    </r>
    <r>
      <rPr>
        <sz val="11"/>
        <color theme="1"/>
        <rFont val="Calibri"/>
        <family val="2"/>
        <scheme val="minor"/>
      </rPr>
      <t>(ola) + (bud)</t>
    </r>
    <r>
      <rPr>
        <b/>
        <sz val="11"/>
        <color theme="1"/>
        <rFont val="Calibri"/>
        <scheme val="minor"/>
      </rPr>
      <t>opa</t>
    </r>
  </si>
  <si>
    <r>
      <t>(d)</t>
    </r>
    <r>
      <rPr>
        <b/>
        <sz val="11"/>
        <color theme="1"/>
        <rFont val="Calibri"/>
        <scheme val="minor"/>
      </rPr>
      <t>aropi</t>
    </r>
  </si>
  <si>
    <r>
      <rPr>
        <b/>
        <sz val="11"/>
        <color theme="1"/>
        <rFont val="Calibri"/>
        <scheme val="minor"/>
      </rPr>
      <t>go</t>
    </r>
    <r>
      <rPr>
        <sz val="11"/>
        <color theme="1"/>
        <rFont val="Calibri"/>
        <family val="2"/>
        <scheme val="minor"/>
      </rPr>
      <t>(latu)</t>
    </r>
  </si>
  <si>
    <r>
      <t>(p)</t>
    </r>
    <r>
      <rPr>
        <b/>
        <sz val="11"/>
        <color theme="1"/>
        <rFont val="Calibri"/>
        <scheme val="minor"/>
      </rPr>
      <t>ab</t>
    </r>
    <r>
      <rPr>
        <sz val="11"/>
        <color theme="1"/>
        <rFont val="Calibri"/>
        <family val="2"/>
        <scheme val="minor"/>
      </rPr>
      <t>(iku)</t>
    </r>
  </si>
  <si>
    <r>
      <rPr>
        <b/>
        <sz val="11"/>
        <color theme="1"/>
        <rFont val="Calibri"/>
        <scheme val="minor"/>
      </rPr>
      <t>pabi</t>
    </r>
    <r>
      <rPr>
        <sz val="11"/>
        <color theme="1"/>
        <rFont val="Calibri"/>
        <family val="2"/>
        <scheme val="minor"/>
      </rPr>
      <t>(ku)</t>
    </r>
  </si>
  <si>
    <r>
      <rPr>
        <b/>
        <sz val="11"/>
        <color theme="1"/>
        <rFont val="Calibri"/>
        <scheme val="minor"/>
      </rPr>
      <t>tu</t>
    </r>
    <r>
      <rPr>
        <sz val="11"/>
        <color theme="1"/>
        <rFont val="Calibri"/>
        <family val="2"/>
        <scheme val="minor"/>
      </rPr>
      <t>(daro)</t>
    </r>
  </si>
  <si>
    <r>
      <t>(tud)</t>
    </r>
    <r>
      <rPr>
        <b/>
        <sz val="11"/>
        <color theme="1"/>
        <rFont val="Calibri"/>
        <scheme val="minor"/>
      </rPr>
      <t>ar</t>
    </r>
    <r>
      <rPr>
        <sz val="11"/>
        <color theme="1"/>
        <rFont val="Calibri"/>
        <family val="2"/>
        <scheme val="minor"/>
      </rPr>
      <t>(o)</t>
    </r>
  </si>
  <si>
    <r>
      <t>(bud)</t>
    </r>
    <r>
      <rPr>
        <b/>
        <sz val="11"/>
        <color theme="1"/>
        <rFont val="Calibri"/>
        <scheme val="minor"/>
      </rPr>
      <t>op</t>
    </r>
    <r>
      <rPr>
        <sz val="11"/>
        <color theme="1"/>
        <rFont val="Calibri"/>
        <family val="2"/>
        <scheme val="minor"/>
      </rPr>
      <t>(a)</t>
    </r>
  </si>
  <si>
    <r>
      <rPr>
        <b/>
        <sz val="11"/>
        <color theme="1"/>
        <rFont val="Calibri"/>
        <scheme val="minor"/>
      </rPr>
      <t>pig</t>
    </r>
    <r>
      <rPr>
        <sz val="11"/>
        <color theme="1"/>
        <rFont val="Calibri"/>
        <family val="2"/>
        <scheme val="minor"/>
      </rPr>
      <t>(ola)</t>
    </r>
  </si>
  <si>
    <r>
      <t>(bud)</t>
    </r>
    <r>
      <rPr>
        <b/>
        <sz val="11"/>
        <color theme="1"/>
        <rFont val="Calibri"/>
        <scheme val="minor"/>
      </rPr>
      <t>o</t>
    </r>
    <r>
      <rPr>
        <sz val="11"/>
        <color theme="1"/>
        <rFont val="Calibri"/>
        <family val="2"/>
        <scheme val="minor"/>
      </rPr>
      <t>(pa)</t>
    </r>
  </si>
  <si>
    <r>
      <t>(bud)</t>
    </r>
    <r>
      <rPr>
        <b/>
        <sz val="11"/>
        <color theme="1"/>
        <rFont val="Calibri"/>
        <scheme val="minor"/>
      </rPr>
      <t>opa</t>
    </r>
  </si>
  <si>
    <r>
      <rPr>
        <b/>
        <sz val="11"/>
        <color theme="1"/>
        <rFont val="Calibri"/>
        <scheme val="minor"/>
      </rPr>
      <t>pa</t>
    </r>
    <r>
      <rPr>
        <sz val="11"/>
        <color theme="1"/>
        <rFont val="Calibri"/>
        <family val="2"/>
        <scheme val="minor"/>
      </rPr>
      <t>(biku)+(da)</t>
    </r>
    <r>
      <rPr>
        <b/>
        <sz val="11"/>
        <color theme="1"/>
        <rFont val="Calibri"/>
        <scheme val="minor"/>
      </rPr>
      <t>ro</t>
    </r>
    <r>
      <rPr>
        <sz val="11"/>
        <color theme="1"/>
        <rFont val="Calibri"/>
        <family val="2"/>
        <scheme val="minor"/>
      </rPr>
      <t>(pi)</t>
    </r>
  </si>
  <si>
    <r>
      <t>(pabi)</t>
    </r>
    <r>
      <rPr>
        <b/>
        <sz val="11"/>
        <color theme="1"/>
        <rFont val="Calibri"/>
        <scheme val="minor"/>
      </rPr>
      <t>ku+gola</t>
    </r>
    <r>
      <rPr>
        <sz val="11"/>
        <color theme="1"/>
        <rFont val="Calibri"/>
        <family val="2"/>
        <scheme val="minor"/>
      </rPr>
      <t>(tu)</t>
    </r>
  </si>
  <si>
    <r>
      <t>(gola)</t>
    </r>
    <r>
      <rPr>
        <b/>
        <sz val="11"/>
        <color theme="1"/>
        <rFont val="Calibri"/>
        <scheme val="minor"/>
      </rPr>
      <t>tu+da</t>
    </r>
    <r>
      <rPr>
        <sz val="11"/>
        <color theme="1"/>
        <rFont val="Calibri"/>
        <family val="2"/>
        <scheme val="minor"/>
      </rPr>
      <t>(ropi)</t>
    </r>
  </si>
  <si>
    <r>
      <rPr>
        <b/>
        <sz val="11"/>
        <color theme="1"/>
        <rFont val="Calibri"/>
        <scheme val="minor"/>
      </rPr>
      <t>daro</t>
    </r>
    <r>
      <rPr>
        <sz val="11"/>
        <color theme="1"/>
        <rFont val="Calibri"/>
        <family val="2"/>
        <scheme val="minor"/>
      </rPr>
      <t>(pi)+(pa)</t>
    </r>
    <r>
      <rPr>
        <b/>
        <sz val="11"/>
        <color theme="1"/>
        <rFont val="Calibri"/>
        <scheme val="minor"/>
      </rPr>
      <t>biku</t>
    </r>
  </si>
  <si>
    <r>
      <rPr>
        <b/>
        <sz val="11"/>
        <color theme="1"/>
        <rFont val="Calibri"/>
        <scheme val="minor"/>
      </rPr>
      <t>daro</t>
    </r>
    <r>
      <rPr>
        <sz val="11"/>
        <color theme="1"/>
        <rFont val="Calibri"/>
        <family val="2"/>
        <scheme val="minor"/>
      </rPr>
      <t>(pi)+</t>
    </r>
    <r>
      <rPr>
        <b/>
        <sz val="11"/>
        <color theme="1"/>
        <rFont val="Calibri"/>
        <scheme val="minor"/>
      </rPr>
      <t>ti</t>
    </r>
    <r>
      <rPr>
        <sz val="11"/>
        <color theme="1"/>
        <rFont val="Calibri"/>
        <family val="2"/>
        <scheme val="minor"/>
      </rPr>
      <t>(budo)</t>
    </r>
  </si>
  <si>
    <r>
      <rPr>
        <b/>
        <sz val="11"/>
        <color theme="1"/>
        <rFont val="Calibri"/>
        <scheme val="minor"/>
      </rPr>
      <t>daro</t>
    </r>
    <r>
      <rPr>
        <sz val="11"/>
        <color theme="1"/>
        <rFont val="Calibri"/>
        <family val="2"/>
        <scheme val="minor"/>
      </rPr>
      <t>(pi)+(pabi)</t>
    </r>
    <r>
      <rPr>
        <b/>
        <sz val="11"/>
        <color theme="1"/>
        <rFont val="Calibri"/>
        <scheme val="minor"/>
      </rPr>
      <t>ku</t>
    </r>
  </si>
  <si>
    <r>
      <rPr>
        <b/>
        <sz val="11"/>
        <color theme="1"/>
        <rFont val="Calibri"/>
        <scheme val="minor"/>
      </rPr>
      <t>bi</t>
    </r>
    <r>
      <rPr>
        <sz val="11"/>
        <color theme="1"/>
        <rFont val="Calibri"/>
        <family val="2"/>
        <scheme val="minor"/>
      </rPr>
      <t xml:space="preserve">(kuti) </t>
    </r>
  </si>
  <si>
    <r>
      <t>(bi)</t>
    </r>
    <r>
      <rPr>
        <b/>
        <sz val="11"/>
        <color theme="1"/>
        <rFont val="Calibri"/>
        <scheme val="minor"/>
      </rPr>
      <t>kut</t>
    </r>
    <r>
      <rPr>
        <sz val="11"/>
        <color theme="1"/>
        <rFont val="Calibri"/>
        <family val="2"/>
        <scheme val="minor"/>
      </rPr>
      <t>(i)</t>
    </r>
  </si>
  <si>
    <r>
      <rPr>
        <b/>
        <sz val="11"/>
        <color theme="1"/>
        <rFont val="Calibri"/>
        <scheme val="minor"/>
      </rPr>
      <t>bikuti+tu</t>
    </r>
    <r>
      <rPr>
        <sz val="11"/>
        <color theme="1"/>
        <rFont val="Calibri"/>
        <family val="2"/>
        <scheme val="minor"/>
      </rPr>
      <t>(daro)</t>
    </r>
  </si>
  <si>
    <t>bikuti+ tibudo</t>
  </si>
  <si>
    <r>
      <rPr>
        <b/>
        <sz val="11"/>
        <color theme="1"/>
        <rFont val="Calibri"/>
        <scheme val="minor"/>
      </rPr>
      <t>bi</t>
    </r>
    <r>
      <rPr>
        <sz val="11"/>
        <color theme="1"/>
        <rFont val="Calibri"/>
        <family val="2"/>
        <scheme val="minor"/>
      </rPr>
      <t>(kuti)</t>
    </r>
  </si>
  <si>
    <r>
      <t>(tu)</t>
    </r>
    <r>
      <rPr>
        <b/>
        <sz val="11"/>
        <color theme="1"/>
        <rFont val="Calibri"/>
        <scheme val="minor"/>
      </rPr>
      <t>dara+bi</t>
    </r>
    <r>
      <rPr>
        <sz val="11"/>
        <color theme="1"/>
        <rFont val="Calibri"/>
        <family val="2"/>
        <scheme val="minor"/>
      </rPr>
      <t>(kuti)</t>
    </r>
  </si>
  <si>
    <r>
      <t>(budo)</t>
    </r>
    <r>
      <rPr>
        <b/>
        <sz val="11"/>
        <color theme="1"/>
        <rFont val="Calibri"/>
        <scheme val="minor"/>
      </rPr>
      <t>pa+pigola</t>
    </r>
  </si>
  <si>
    <r>
      <rPr>
        <b/>
        <sz val="11"/>
        <color theme="1"/>
        <rFont val="Calibri"/>
        <scheme val="minor"/>
      </rPr>
      <t>bu</t>
    </r>
    <r>
      <rPr>
        <sz val="11"/>
        <color theme="1"/>
        <rFont val="Calibri"/>
        <family val="2"/>
        <scheme val="minor"/>
      </rPr>
      <t>(dopa)</t>
    </r>
    <r>
      <rPr>
        <b/>
        <sz val="11"/>
        <color theme="1"/>
        <rFont val="Calibri"/>
        <scheme val="minor"/>
      </rPr>
      <t>+??</t>
    </r>
  </si>
  <si>
    <r>
      <t>(tu)</t>
    </r>
    <r>
      <rPr>
        <b/>
        <sz val="11"/>
        <color theme="1"/>
        <rFont val="Calibri"/>
        <scheme val="minor"/>
      </rPr>
      <t>daro+biku</t>
    </r>
    <r>
      <rPr>
        <sz val="11"/>
        <color theme="1"/>
        <rFont val="Calibri"/>
        <family val="2"/>
        <scheme val="minor"/>
      </rPr>
      <t>(ti)</t>
    </r>
  </si>
  <si>
    <r>
      <t>(tu)</t>
    </r>
    <r>
      <rPr>
        <b/>
        <sz val="11"/>
        <color theme="1"/>
        <rFont val="Calibri"/>
        <scheme val="minor"/>
      </rPr>
      <t>daro+bikuti</t>
    </r>
  </si>
  <si>
    <r>
      <rPr>
        <b/>
        <sz val="11"/>
        <color theme="1"/>
        <rFont val="Calibri"/>
        <scheme val="minor"/>
      </rPr>
      <t>da</t>
    </r>
    <r>
      <rPr>
        <sz val="11"/>
        <color theme="1"/>
        <rFont val="Calibri"/>
        <family val="2"/>
        <scheme val="minor"/>
      </rPr>
      <t>(ropi)+(ti)</t>
    </r>
    <r>
      <rPr>
        <b/>
        <sz val="11"/>
        <color theme="1"/>
        <rFont val="Calibri"/>
        <scheme val="minor"/>
      </rPr>
      <t>bu</t>
    </r>
    <r>
      <rPr>
        <sz val="11"/>
        <color theme="1"/>
        <rFont val="Calibri"/>
        <family val="2"/>
        <scheme val="minor"/>
      </rPr>
      <t>(do)</t>
    </r>
  </si>
  <si>
    <r>
      <rPr>
        <b/>
        <sz val="11"/>
        <color theme="1"/>
        <rFont val="Calibri"/>
        <scheme val="minor"/>
      </rPr>
      <t>pab</t>
    </r>
    <r>
      <rPr>
        <sz val="11"/>
        <color theme="1"/>
        <rFont val="Calibri"/>
        <family val="2"/>
        <scheme val="minor"/>
      </rPr>
      <t>(iku)+(tibu)</t>
    </r>
    <r>
      <rPr>
        <b/>
        <sz val="11"/>
        <color theme="1"/>
        <rFont val="Calibri"/>
        <scheme val="minor"/>
      </rPr>
      <t>do</t>
    </r>
  </si>
  <si>
    <r>
      <rPr>
        <b/>
        <sz val="11"/>
        <color theme="1"/>
        <rFont val="Calibri"/>
        <scheme val="minor"/>
      </rPr>
      <t>pabi</t>
    </r>
    <r>
      <rPr>
        <sz val="11"/>
        <color theme="1"/>
        <rFont val="Calibri"/>
        <family val="2"/>
        <scheme val="minor"/>
      </rPr>
      <t>(ku)+(daro)</t>
    </r>
    <r>
      <rPr>
        <b/>
        <sz val="11"/>
        <color theme="1"/>
        <rFont val="Calibri"/>
        <scheme val="minor"/>
      </rPr>
      <t>pi</t>
    </r>
  </si>
  <si>
    <r>
      <rPr>
        <b/>
        <sz val="11"/>
        <color theme="1"/>
        <rFont val="Calibri"/>
        <scheme val="minor"/>
      </rPr>
      <t>pa</t>
    </r>
    <r>
      <rPr>
        <sz val="11"/>
        <color theme="1"/>
        <rFont val="Calibri"/>
        <family val="2"/>
        <scheme val="minor"/>
      </rPr>
      <t>(biku)</t>
    </r>
    <r>
      <rPr>
        <b/>
        <sz val="11"/>
        <color theme="1"/>
        <rFont val="Calibri"/>
        <scheme val="minor"/>
      </rPr>
      <t xml:space="preserve"> x3</t>
    </r>
  </si>
  <si>
    <r>
      <rPr>
        <b/>
        <sz val="11"/>
        <color theme="1"/>
        <rFont val="Calibri"/>
        <scheme val="minor"/>
      </rPr>
      <t>tibu</t>
    </r>
    <r>
      <rPr>
        <sz val="11"/>
        <color theme="1"/>
        <rFont val="Calibri"/>
        <family val="2"/>
        <scheme val="minor"/>
      </rPr>
      <t>(do)</t>
    </r>
  </si>
  <si>
    <r>
      <rPr>
        <b/>
        <sz val="11"/>
        <color theme="1"/>
        <rFont val="Calibri"/>
        <scheme val="minor"/>
      </rPr>
      <t>ti</t>
    </r>
  </si>
  <si>
    <t>NA</t>
  </si>
  <si>
    <r>
      <rPr>
        <b/>
        <sz val="11"/>
        <color theme="1"/>
        <rFont val="Calibri"/>
        <scheme val="minor"/>
      </rPr>
      <t>gola</t>
    </r>
  </si>
  <si>
    <r>
      <rPr>
        <b/>
        <sz val="11"/>
        <color theme="1"/>
        <rFont val="Calibri"/>
        <scheme val="minor"/>
      </rPr>
      <t>bu</t>
    </r>
  </si>
  <si>
    <t>tudaropi</t>
  </si>
  <si>
    <t>golatudAROpi</t>
  </si>
  <si>
    <t>tugOdA</t>
  </si>
  <si>
    <r>
      <rPr>
        <b/>
        <sz val="11"/>
        <color theme="1"/>
        <rFont val="Calibri"/>
        <scheme val="minor"/>
      </rPr>
      <t>go</t>
    </r>
  </si>
  <si>
    <r>
      <rPr>
        <b/>
        <sz val="11"/>
        <color theme="1"/>
        <rFont val="Calibri"/>
        <scheme val="minor"/>
      </rPr>
      <t>pabi</t>
    </r>
  </si>
  <si>
    <t>kugola</t>
  </si>
  <si>
    <t>tuda</t>
  </si>
  <si>
    <r>
      <rPr>
        <b/>
        <sz val="11"/>
        <color theme="1"/>
        <rFont val="Calibri"/>
        <scheme val="minor"/>
      </rPr>
      <t>tu</t>
    </r>
  </si>
  <si>
    <r>
      <rPr>
        <b/>
        <sz val="11"/>
        <color theme="1"/>
        <rFont val="Calibri"/>
        <scheme val="minor"/>
      </rPr>
      <t>bi</t>
    </r>
  </si>
  <si>
    <t>darObi</t>
  </si>
  <si>
    <t>closest_match_with_explanation</t>
  </si>
  <si>
    <t>papapa</t>
  </si>
  <si>
    <r>
      <rPr>
        <b/>
        <sz val="11"/>
        <color theme="1"/>
        <rFont val="Calibri"/>
        <scheme val="minor"/>
      </rPr>
      <t>tibu</t>
    </r>
  </si>
  <si>
    <t>daro</t>
  </si>
  <si>
    <t>goXXtu</t>
  </si>
  <si>
    <t>parO</t>
  </si>
  <si>
    <t>Cont recall test (correct )</t>
  </si>
  <si>
    <t>Segm recall test (correct )</t>
  </si>
  <si>
    <t>1</t>
  </si>
  <si>
    <t>4</t>
  </si>
  <si>
    <t>2</t>
  </si>
  <si>
    <t>3</t>
  </si>
  <si>
    <t>0</t>
  </si>
  <si>
    <t>rOpidALA</t>
  </si>
  <si>
    <t>ripatugala, becausearipatugala, doripatikaladorapatikala</t>
  </si>
  <si>
    <t>bitubipigala, bitubirirala, papigala, bitubipibiru..rala, intugala, bipirala</t>
  </si>
  <si>
    <t>gudabi, gulabi</t>
  </si>
  <si>
    <t>kiga, beep, booth</t>
  </si>
  <si>
    <t>daripitu, karitu, paritu</t>
  </si>
  <si>
    <t>parapoo, pisipi, babiku, babipi, dasasu, parabu,babaku, babisu, babitu, darasu,  babaso, babado, babapi,  babiwho, papapa</t>
  </si>
  <si>
    <t>pabiku, tibu, galatu, daropi, tibudo</t>
  </si>
  <si>
    <t>tarabu, timwa, terema</t>
  </si>
  <si>
    <t>tudaro, bikuti</t>
  </si>
  <si>
    <t>tidura, pikula, pikuti, pukura</t>
  </si>
  <si>
    <t>gola</t>
  </si>
  <si>
    <t>XXpALA</t>
  </si>
  <si>
    <t>budApA</t>
  </si>
  <si>
    <t>daropi+ti(budo)</t>
  </si>
  <si>
    <t>lagOku</t>
  </si>
  <si>
    <t>pALA</t>
  </si>
  <si>
    <t>gorO</t>
  </si>
  <si>
    <t>daroXX</t>
  </si>
  <si>
    <t>darOXXXXku</t>
  </si>
  <si>
    <t>darOXX</t>
  </si>
  <si>
    <t>bikuXX</t>
  </si>
  <si>
    <t>daroti</t>
  </si>
  <si>
    <t>daroku</t>
  </si>
  <si>
    <t>XXpatu</t>
  </si>
  <si>
    <r>
      <t>(budo)</t>
    </r>
    <r>
      <rPr>
        <b/>
        <sz val="11"/>
        <color theme="1"/>
        <rFont val="Calibri"/>
        <scheme val="minor"/>
      </rPr>
      <t>pa+tu</t>
    </r>
    <r>
      <rPr>
        <sz val="11"/>
        <color theme="1"/>
        <rFont val="Calibri"/>
        <family val="2"/>
        <scheme val="minor"/>
      </rPr>
      <t>(daro)</t>
    </r>
  </si>
  <si>
    <t>tudaro+bi(kuti)</t>
  </si>
  <si>
    <r>
      <t>(budo)</t>
    </r>
    <r>
      <rPr>
        <b/>
        <sz val="11"/>
        <color theme="1"/>
        <rFont val="Calibri"/>
        <scheme val="minor"/>
      </rPr>
      <t>pa+</t>
    </r>
    <r>
      <rPr>
        <sz val="11"/>
        <color theme="1"/>
        <rFont val="Calibri"/>
        <family val="2"/>
        <scheme val="minor"/>
      </rPr>
      <t>(biku)</t>
    </r>
    <r>
      <rPr>
        <b/>
        <sz val="11"/>
        <color theme="1"/>
        <rFont val="Calibri"/>
        <scheme val="minor"/>
      </rPr>
      <t>ti+</t>
    </r>
    <r>
      <rPr>
        <sz val="11"/>
        <color theme="1"/>
        <rFont val="Calibri"/>
        <family val="2"/>
        <scheme val="minor"/>
      </rPr>
      <t>(bi)</t>
    </r>
    <r>
      <rPr>
        <b/>
        <sz val="11"/>
        <color theme="1"/>
        <rFont val="Calibri"/>
        <scheme val="minor"/>
      </rPr>
      <t>ku</t>
    </r>
    <r>
      <rPr>
        <sz val="11"/>
        <color theme="1"/>
        <rFont val="Calibri"/>
        <family val="2"/>
        <scheme val="minor"/>
      </rPr>
      <t xml:space="preserve"> so almost backwards bikuti</t>
    </r>
  </si>
  <si>
    <r>
      <t>(biku)</t>
    </r>
    <r>
      <rPr>
        <b/>
        <sz val="11"/>
        <color theme="1"/>
        <rFont val="Calibri"/>
        <scheme val="minor"/>
      </rPr>
      <t>ti+</t>
    </r>
    <r>
      <rPr>
        <sz val="11"/>
        <color theme="1"/>
        <rFont val="Calibri"/>
        <family val="2"/>
        <scheme val="minor"/>
      </rPr>
      <t>(pi)</t>
    </r>
    <r>
      <rPr>
        <b/>
        <sz val="11"/>
        <color theme="1"/>
        <rFont val="Calibri"/>
        <scheme val="minor"/>
      </rPr>
      <t>gola</t>
    </r>
  </si>
  <si>
    <t>tigola</t>
  </si>
  <si>
    <t>end of (bu)dopa but 'u' not close enough to o</t>
  </si>
  <si>
    <t>XXtu</t>
  </si>
  <si>
    <t>paXXbu</t>
  </si>
  <si>
    <t>gOLA</t>
  </si>
  <si>
    <t>daXXXX</t>
  </si>
  <si>
    <t>papapi</t>
  </si>
  <si>
    <t>(budo)pa+pigola</t>
  </si>
  <si>
    <t>bi(kuti)+pi(go)la</t>
  </si>
  <si>
    <t>(tu)DA(ro)+bi(kuti)</t>
  </si>
  <si>
    <t>daXXpitu</t>
  </si>
  <si>
    <t>daropi+(gola)tu</t>
  </si>
  <si>
    <t>piXXla</t>
  </si>
  <si>
    <t>XXXXti</t>
  </si>
  <si>
    <t>XXgOti</t>
  </si>
  <si>
    <t>bitutitu</t>
  </si>
  <si>
    <t>tibudA</t>
  </si>
  <si>
    <t>bibutibudO</t>
  </si>
  <si>
    <t>gOpatu</t>
  </si>
  <si>
    <t>XXpAdarObi</t>
  </si>
  <si>
    <t>patibu</t>
  </si>
  <si>
    <t>XxgOla</t>
  </si>
  <si>
    <t>papigOXX</t>
  </si>
  <si>
    <t>Xxkuti</t>
  </si>
  <si>
    <t>budO</t>
  </si>
  <si>
    <t>XXpigOXX</t>
  </si>
  <si>
    <t>budOpA + pigOlA???</t>
  </si>
  <si>
    <t>tibudO</t>
  </si>
  <si>
    <t>darOtu</t>
  </si>
  <si>
    <t>(tu)darO + bu(dOpA)</t>
  </si>
  <si>
    <t>darObu</t>
  </si>
  <si>
    <t>(tu)darO + bikuti + tu(darO)</t>
  </si>
  <si>
    <t>darObiXXtitu</t>
  </si>
  <si>
    <t>(bu)dOpA+bi(kuti)</t>
  </si>
  <si>
    <t>dOpAbi</t>
  </si>
  <si>
    <t>Ansgar: bitutiti</t>
  </si>
  <si>
    <t>naratuditu(t/d)itu</t>
  </si>
  <si>
    <t>naraubituditu</t>
  </si>
  <si>
    <t>dituditu</t>
  </si>
  <si>
    <t>Ansgar: narapu</t>
  </si>
  <si>
    <t>XXrOpu</t>
  </si>
  <si>
    <t>Ansgar: pabigu</t>
  </si>
  <si>
    <t>xxxxra</t>
  </si>
  <si>
    <t>(tu)daRO</t>
  </si>
  <si>
    <t>XXXXtutitu</t>
  </si>
  <si>
    <t>xxxxx+bi(kuti)+tu(daro)+(biku)ti+tu(daro)</t>
  </si>
  <si>
    <t>xxxx+tu(daro)+(biku)ti+tu</t>
  </si>
  <si>
    <t>XXXXbitutitu</t>
  </si>
  <si>
    <t>(biku)ti+tu(daro)+(biku)ti+tu(daro)</t>
  </si>
  <si>
    <t>titutitu</t>
  </si>
  <si>
    <r>
      <t>(budo)</t>
    </r>
    <r>
      <rPr>
        <b/>
        <sz val="11"/>
        <color theme="1"/>
        <rFont val="Calibri"/>
        <scheme val="minor"/>
      </rPr>
      <t>pa+</t>
    </r>
    <r>
      <rPr>
        <sz val="11"/>
        <color theme="1"/>
        <rFont val="Calibri"/>
        <family val="2"/>
        <scheme val="minor"/>
      </rPr>
      <t>(biku)</t>
    </r>
    <r>
      <rPr>
        <b/>
        <sz val="11"/>
        <color theme="1"/>
        <rFont val="Calibri"/>
        <scheme val="minor"/>
      </rPr>
      <t>ti+bu(dopa)</t>
    </r>
  </si>
  <si>
    <t>not sure how ta becomes ku?? Thought t=d and a=o so tibudo</t>
  </si>
  <si>
    <t>XXgOlA</t>
  </si>
  <si>
    <t>(tu)daro+tu(dara)</t>
  </si>
  <si>
    <t>XXXXpa</t>
  </si>
  <si>
    <t>pigOrO</t>
  </si>
  <si>
    <t>pigola+(tuda)ro</t>
  </si>
  <si>
    <t>XXXX(tuda)ro+pi(gola)</t>
  </si>
  <si>
    <t>XX+tu(daro)</t>
  </si>
  <si>
    <t>(pi)gola</t>
  </si>
  <si>
    <t>XX+tu(daro)+XXXX</t>
  </si>
  <si>
    <t>gOlarOtu</t>
  </si>
  <si>
    <r>
      <t>(pi)</t>
    </r>
    <r>
      <rPr>
        <b/>
        <sz val="11"/>
        <color theme="1"/>
        <rFont val="Calibri"/>
        <scheme val="minor"/>
      </rPr>
      <t>gola+tu</t>
    </r>
    <r>
      <rPr>
        <sz val="11"/>
        <color theme="1"/>
        <rFont val="Calibri"/>
        <family val="2"/>
        <scheme val="minor"/>
      </rPr>
      <t>(da)</t>
    </r>
    <r>
      <rPr>
        <b/>
        <sz val="11"/>
        <color theme="1"/>
        <rFont val="Calibri"/>
        <scheme val="minor"/>
      </rPr>
      <t>ro</t>
    </r>
    <r>
      <rPr>
        <sz val="11"/>
        <color theme="1"/>
        <rFont val="Calibri"/>
        <family val="2"/>
        <scheme val="minor"/>
      </rPr>
      <t xml:space="preserve"> </t>
    </r>
  </si>
  <si>
    <t>xx+tu(dara)</t>
  </si>
  <si>
    <t>xxrOpi</t>
  </si>
  <si>
    <t>gola(tu)+(pabi)ku</t>
  </si>
  <si>
    <t>da(ropi)+(tibu)do+(pabi)ku</t>
  </si>
  <si>
    <t>dadoku</t>
  </si>
  <si>
    <t>pa+xxxxx</t>
  </si>
  <si>
    <r>
      <t>xx</t>
    </r>
    <r>
      <rPr>
        <b/>
        <sz val="11"/>
        <color theme="1"/>
        <rFont val="Calibri"/>
        <scheme val="minor"/>
      </rPr>
      <t>la</t>
    </r>
  </si>
  <si>
    <t>pi(gola)+xx+do+XXX</t>
  </si>
  <si>
    <t>do+bi+tu</t>
  </si>
  <si>
    <r>
      <rPr>
        <b/>
        <sz val="11"/>
        <color theme="1"/>
        <rFont val="Calibri"/>
        <scheme val="minor"/>
      </rPr>
      <t>da</t>
    </r>
    <r>
      <rPr>
        <sz val="11"/>
        <color theme="1"/>
        <rFont val="Calibri"/>
        <family val="2"/>
        <scheme val="minor"/>
      </rPr>
      <t>(ropi)+(pa)bi(ku)+(gola)</t>
    </r>
    <r>
      <rPr>
        <b/>
        <sz val="11"/>
        <color theme="1"/>
        <rFont val="Calibri"/>
        <scheme val="minor"/>
      </rPr>
      <t>tu</t>
    </r>
  </si>
  <si>
    <t>xx+pa(biku)+tu(daro)+(pi)gola</t>
  </si>
  <si>
    <r>
      <rPr>
        <b/>
        <sz val="11"/>
        <color theme="1"/>
        <rFont val="Calibri"/>
        <scheme val="minor"/>
      </rPr>
      <t>bi</t>
    </r>
    <r>
      <rPr>
        <sz val="11"/>
        <color theme="1"/>
        <rFont val="Calibri"/>
        <family val="2"/>
        <scheme val="minor"/>
      </rPr>
      <t>(ti)+(d)</t>
    </r>
    <r>
      <rPr>
        <b/>
        <sz val="11"/>
        <color theme="1"/>
        <rFont val="Calibri"/>
        <scheme val="minor"/>
      </rPr>
      <t>aro</t>
    </r>
    <r>
      <rPr>
        <sz val="11"/>
        <color theme="1"/>
        <rFont val="Calibri"/>
        <family val="2"/>
        <scheme val="minor"/>
      </rPr>
      <t>(pi)+tu(daro)+(pi)</t>
    </r>
    <r>
      <rPr>
        <b/>
        <sz val="11"/>
        <color theme="1"/>
        <rFont val="Calibri"/>
        <scheme val="minor"/>
      </rPr>
      <t>gola</t>
    </r>
  </si>
  <si>
    <r>
      <t>(tibu)do+xx+</t>
    </r>
    <r>
      <rPr>
        <b/>
        <sz val="11"/>
        <color theme="1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>(budo)</t>
    </r>
    <r>
      <rPr>
        <b/>
        <sz val="11"/>
        <color theme="1"/>
        <rFont val="Calibri"/>
        <scheme val="minor"/>
      </rPr>
      <t>pa+</t>
    </r>
    <r>
      <rPr>
        <sz val="11"/>
        <color theme="1"/>
        <rFont val="Calibri"/>
        <family val="2"/>
        <scheme val="minor"/>
      </rPr>
      <t>(biku)</t>
    </r>
    <r>
      <rPr>
        <b/>
        <sz val="11"/>
        <color theme="1"/>
        <rFont val="Calibri"/>
        <scheme val="minor"/>
      </rPr>
      <t>ti+</t>
    </r>
    <r>
      <rPr>
        <sz val="11"/>
        <color theme="1"/>
        <rFont val="Calibri"/>
        <family val="2"/>
        <scheme val="minor"/>
      </rPr>
      <t>(pig)</t>
    </r>
    <r>
      <rPr>
        <b/>
        <sz val="11"/>
        <color theme="1"/>
        <rFont val="Calibri"/>
        <scheme val="minor"/>
      </rPr>
      <t>ola+</t>
    </r>
    <r>
      <rPr>
        <sz val="11"/>
        <color theme="1"/>
        <rFont val="Calibri"/>
        <family val="2"/>
        <scheme val="minor"/>
      </rPr>
      <t>(tu)</t>
    </r>
    <r>
      <rPr>
        <b/>
        <sz val="11"/>
        <color theme="1"/>
        <rFont val="Calibri"/>
        <scheme val="minor"/>
      </rPr>
      <t>daro+??</t>
    </r>
  </si>
  <si>
    <t>pabiXX</t>
  </si>
  <si>
    <t>papaku</t>
  </si>
  <si>
    <t>pabitu</t>
  </si>
  <si>
    <t>papaXX</t>
  </si>
  <si>
    <t>papado</t>
  </si>
  <si>
    <t>bitubiXXXXla</t>
  </si>
  <si>
    <t>papigOla</t>
  </si>
  <si>
    <t>bitubipibirurala</t>
  </si>
  <si>
    <t>bi(kuti)+tu(daro)+bi(kuti)+pi(gola)+bi(kuti)+XXX+(pigo)la</t>
  </si>
  <si>
    <t>xx+tu(daro)+(pi)gOla</t>
  </si>
  <si>
    <t>xxtugOla</t>
  </si>
  <si>
    <t>ti(budo)</t>
  </si>
  <si>
    <t>XX+go(latu)</t>
  </si>
  <si>
    <t>xxgO</t>
  </si>
  <si>
    <t>paXXtu</t>
  </si>
  <si>
    <r>
      <rPr>
        <b/>
        <sz val="11"/>
        <color theme="1"/>
        <rFont val="Calibri"/>
        <scheme val="minor"/>
      </rPr>
      <t>da</t>
    </r>
    <r>
      <rPr>
        <sz val="11"/>
        <color theme="1"/>
        <rFont val="Calibri"/>
        <family val="2"/>
        <scheme val="minor"/>
      </rPr>
      <t>(ropi)+(pigo)la</t>
    </r>
  </si>
  <si>
    <t>tugOla</t>
  </si>
  <si>
    <t>budOpa</t>
  </si>
  <si>
    <r>
      <t>(gola)</t>
    </r>
    <r>
      <rPr>
        <b/>
        <sz val="11"/>
        <color theme="1"/>
        <rFont val="Calibri"/>
        <scheme val="minor"/>
      </rPr>
      <t>tu?</t>
    </r>
  </si>
  <si>
    <t>XXrOtu</t>
  </si>
  <si>
    <t>XXgOrOpi</t>
  </si>
  <si>
    <r>
      <t>X</t>
    </r>
    <r>
      <rPr>
        <b/>
        <sz val="11"/>
        <color theme="1"/>
        <rFont val="Calibri"/>
        <scheme val="minor"/>
      </rPr>
      <t>X</t>
    </r>
    <r>
      <rPr>
        <b/>
        <sz val="11"/>
        <color theme="1"/>
        <rFont val="Calibri"/>
        <scheme val="minor"/>
      </rPr>
      <t>tu</t>
    </r>
  </si>
  <si>
    <t>XXtuXXbu</t>
  </si>
  <si>
    <t>biku(ti)</t>
  </si>
  <si>
    <r>
      <t>(tu)</t>
    </r>
    <r>
      <rPr>
        <b/>
        <sz val="11"/>
        <color theme="1"/>
        <rFont val="Calibri"/>
        <scheme val="minor"/>
      </rPr>
      <t>darO+bi</t>
    </r>
    <r>
      <rPr>
        <sz val="11"/>
        <color theme="1"/>
        <rFont val="Calibri"/>
        <family val="2"/>
        <scheme val="minor"/>
      </rPr>
      <t>(kuti)</t>
    </r>
  </si>
  <si>
    <t>darObigO</t>
  </si>
  <si>
    <t>darObiXXtu</t>
  </si>
  <si>
    <t>paXXgO</t>
  </si>
  <si>
    <t>pigodaXX</t>
  </si>
  <si>
    <t>dAbitu</t>
  </si>
  <si>
    <t>dOXXpAtigOladOrApatigola</t>
  </si>
  <si>
    <t>parObu</t>
  </si>
  <si>
    <t>piXXpi</t>
  </si>
  <si>
    <t>pabipi</t>
  </si>
  <si>
    <t>pabi(ku)+(darO)pi</t>
  </si>
  <si>
    <t>babisu</t>
  </si>
  <si>
    <t>bitubipigOla</t>
  </si>
  <si>
    <t>bitubiXXrOlA</t>
  </si>
  <si>
    <t>bipirOla</t>
  </si>
  <si>
    <t>kudabi</t>
  </si>
  <si>
    <t>gOXXtu</t>
  </si>
  <si>
    <t>bukurO</t>
  </si>
  <si>
    <t>is_bw_word</t>
  </si>
  <si>
    <t>is_multiple_bw_words</t>
  </si>
  <si>
    <t>is_bw_part_word</t>
  </si>
  <si>
    <t>is_multiple_bw_part_words</t>
  </si>
  <si>
    <t>is_high_tp_bw_chunk</t>
  </si>
  <si>
    <t>is_low_tp_bw_chunk</t>
  </si>
  <si>
    <t>L1</t>
  </si>
  <si>
    <t>L2</t>
  </si>
  <si>
    <t>the d sounded a bit like 'th', not sure</t>
  </si>
  <si>
    <t>dOla</t>
  </si>
  <si>
    <t>xxxxrO</t>
  </si>
  <si>
    <t>biGobugO</t>
  </si>
  <si>
    <t>bigObugOdALA</t>
  </si>
  <si>
    <t>tuxxxxxx</t>
  </si>
  <si>
    <t>XXXX</t>
  </si>
  <si>
    <t>xxxx</t>
  </si>
  <si>
    <t>rOpiti</t>
  </si>
  <si>
    <t>XXXXXX</t>
  </si>
  <si>
    <t>XX</t>
  </si>
  <si>
    <t>is_part_of_stream</t>
  </si>
  <si>
    <t>is_single_or_multiple_words</t>
  </si>
  <si>
    <t>is_single_or_multiple_part_words</t>
  </si>
  <si>
    <t>is_single_or_multiple_bw_words</t>
  </si>
  <si>
    <t>is_single_or_multiple_bw_part_words</t>
  </si>
  <si>
    <t xml:space="preserve"> XXgOXX</t>
  </si>
  <si>
    <t>xxxxxx</t>
  </si>
  <si>
    <t>daraoo</t>
  </si>
  <si>
    <t>daROxx</t>
  </si>
  <si>
    <t xml:space="preserve"> </t>
  </si>
  <si>
    <t>bicoseripatugala</t>
  </si>
  <si>
    <r>
      <t>xx+(pigo)</t>
    </r>
    <r>
      <rPr>
        <b/>
        <sz val="11"/>
        <color theme="1"/>
        <rFont val="Calibri"/>
        <scheme val="minor"/>
      </rPr>
      <t>la+bi</t>
    </r>
    <r>
      <rPr>
        <sz val="11"/>
        <color theme="1"/>
        <rFont val="Calibri"/>
        <family val="2"/>
        <scheme val="minor"/>
      </rPr>
      <t>(kuti)</t>
    </r>
  </si>
  <si>
    <t>Ansgar: ripatigala</t>
  </si>
  <si>
    <t>XXpatigOla</t>
  </si>
  <si>
    <t>bixxripatigOla</t>
  </si>
  <si>
    <t>is_class_word</t>
  </si>
  <si>
    <t>expected_fw_tp</t>
  </si>
  <si>
    <t>subj</t>
  </si>
  <si>
    <t>gulabi</t>
  </si>
  <si>
    <t>kulabi</t>
  </si>
  <si>
    <t>tarabu</t>
  </si>
  <si>
    <t>xx</t>
  </si>
  <si>
    <t>Ansgar: daraut</t>
  </si>
  <si>
    <t>paropu</t>
  </si>
  <si>
    <t>babihu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</si>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</sst>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5" fillId="2" borderId="0" xfId="0" applyFont="1" applyFill="1"/>
    <xf numFmtId="0" fontId="5" fillId="0" borderId="0" xfId="0" applyFont="1" applyFill="1"/>
    <xf numFmtId="0" fontId="6" fillId="0" borderId="0" xfId="0" applyFont="1"/>
    <xf numFmtId="0" fontId="6" fillId="0" borderId="0" xfId="0" applyNumberFormat="1" applyFont="1"/>
    <xf numFmtId="0" fontId="5" fillId="3" borderId="0" xfId="0" applyFont="1" applyFill="1"/>
    <xf numFmtId="0" fontId="0" fillId="4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2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6" fillId="2" borderId="0" xfId="0" applyFont="1" applyFill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 applyFill="1"/>
    <xf numFmtId="0" fontId="7" fillId="2" borderId="0" xfId="0" applyFont="1" applyFill="1"/>
    <xf numFmtId="0" fontId="0" fillId="0" borderId="0" xfId="0" applyNumberFormat="1" applyFill="1" applyBorder="1"/>
    <xf numFmtId="0" fontId="0" fillId="0" borderId="0" xfId="0" applyAlignment="1">
      <alignment horizontal="left"/>
    </xf>
    <xf numFmtId="0" fontId="8" fillId="0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0" borderId="0" xfId="0" applyFont="1"/>
    <xf numFmtId="0" fontId="8" fillId="0" borderId="0" xfId="0" applyFont="1" applyFill="1" applyBorder="1"/>
    <xf numFmtId="0" fontId="10" fillId="2" borderId="0" xfId="0" applyFont="1" applyFill="1"/>
    <xf numFmtId="0" fontId="10" fillId="0" borderId="0" xfId="0" applyFont="1"/>
    <xf numFmtId="0" fontId="9" fillId="0" borderId="0" xfId="0" applyFont="1"/>
    <xf numFmtId="0" fontId="11" fillId="2" borderId="0" xfId="0" applyFont="1" applyFill="1"/>
    <xf numFmtId="0" fontId="0" fillId="5" borderId="0" xfId="0" applyFill="1"/>
    <xf numFmtId="0" fontId="12" fillId="0" borderId="0" xfId="0" applyFont="1"/>
    <xf numFmtId="0" fontId="8" fillId="4" borderId="0" xfId="0" applyFont="1" applyFill="1"/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91"/>
  </cellStyles>
  <dxfs count="4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E38:F40" totalsRowShown="0" headerRowDxfId="3" dataDxfId="2">
  <autoFilter ref="E38:F40">
    <filterColumn colId="0" hiddenButton="1"/>
    <filterColumn colId="1" hiddenButton="1"/>
  </autoFilter>
  <tableColumns count="2">
    <tableColumn id="1" name="Language" dataDxfId="1"/>
    <tableColumn id="2" name="Correct 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85" zoomScaleNormal="85" zoomScalePageLayoutView="85" workbookViewId="0">
      <selection activeCell="B2" sqref="B2:B23"/>
    </sheetView>
  </sheetViews>
  <sheetFormatPr baseColWidth="10" defaultColWidth="8.83203125" defaultRowHeight="14" x14ac:dyDescent="0"/>
  <cols>
    <col min="1" max="1" width="23.83203125" customWidth="1"/>
    <col min="4" max="4" width="26.6640625" customWidth="1"/>
    <col min="5" max="5" width="20.5" customWidth="1"/>
    <col min="6" max="6" width="63" customWidth="1"/>
    <col min="7" max="7" width="25.5" customWidth="1"/>
    <col min="8" max="8" width="20.83203125" customWidth="1"/>
    <col min="9" max="9" width="108" customWidth="1"/>
    <col min="10" max="10" width="26.6640625" customWidth="1"/>
    <col min="11" max="11" width="21" customWidth="1"/>
    <col min="12" max="12" width="46.1640625" customWidth="1"/>
    <col min="14" max="14" width="20.1640625" customWidth="1"/>
    <col min="15" max="15" width="30" customWidth="1"/>
  </cols>
  <sheetData>
    <row r="1" spans="1:1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332</v>
      </c>
      <c r="H1" t="s">
        <v>7</v>
      </c>
      <c r="I1" t="s">
        <v>4</v>
      </c>
      <c r="J1" t="s">
        <v>333</v>
      </c>
    </row>
    <row r="2" spans="1:13">
      <c r="A2" t="s">
        <v>10</v>
      </c>
      <c r="B2" t="s">
        <v>530</v>
      </c>
      <c r="C2">
        <v>18</v>
      </c>
      <c r="D2" s="2">
        <v>1</v>
      </c>
      <c r="E2" s="2" t="s">
        <v>492</v>
      </c>
      <c r="F2" t="s">
        <v>13</v>
      </c>
      <c r="G2" s="3" t="s">
        <v>334</v>
      </c>
      <c r="H2" t="s">
        <v>493</v>
      </c>
      <c r="I2" t="s">
        <v>45</v>
      </c>
      <c r="J2" s="4" t="s">
        <v>335</v>
      </c>
    </row>
    <row r="3" spans="1:13">
      <c r="A3" t="s">
        <v>12</v>
      </c>
      <c r="B3" t="s">
        <v>530</v>
      </c>
      <c r="D3" s="2">
        <v>0</v>
      </c>
      <c r="E3" s="2" t="s">
        <v>492</v>
      </c>
      <c r="F3" t="s">
        <v>14</v>
      </c>
      <c r="G3" s="4" t="s">
        <v>336</v>
      </c>
      <c r="H3" t="s">
        <v>493</v>
      </c>
      <c r="I3" t="s">
        <v>46</v>
      </c>
      <c r="J3" s="4" t="s">
        <v>335</v>
      </c>
    </row>
    <row r="4" spans="1:13" ht="23">
      <c r="A4" t="s">
        <v>15</v>
      </c>
      <c r="B4" t="s">
        <v>530</v>
      </c>
      <c r="C4">
        <v>18</v>
      </c>
      <c r="D4" s="2">
        <v>0</v>
      </c>
      <c r="E4" s="2" t="s">
        <v>492</v>
      </c>
      <c r="F4" t="s">
        <v>18</v>
      </c>
      <c r="G4" s="4" t="s">
        <v>334</v>
      </c>
      <c r="H4" t="s">
        <v>493</v>
      </c>
      <c r="I4" t="s">
        <v>47</v>
      </c>
      <c r="J4" s="4" t="s">
        <v>337</v>
      </c>
      <c r="M4" s="1"/>
    </row>
    <row r="5" spans="1:13" ht="23">
      <c r="A5" t="s">
        <v>16</v>
      </c>
      <c r="B5" t="s">
        <v>530</v>
      </c>
      <c r="C5">
        <v>18</v>
      </c>
      <c r="D5" s="2">
        <v>1</v>
      </c>
      <c r="E5" s="2" t="s">
        <v>492</v>
      </c>
      <c r="F5" t="s">
        <v>19</v>
      </c>
      <c r="G5" s="4" t="s">
        <v>337</v>
      </c>
      <c r="H5" t="s">
        <v>493</v>
      </c>
      <c r="I5" t="s">
        <v>48</v>
      </c>
      <c r="J5" s="4" t="s">
        <v>335</v>
      </c>
      <c r="M5" s="1"/>
    </row>
    <row r="6" spans="1:13" ht="23">
      <c r="A6" t="s">
        <v>17</v>
      </c>
      <c r="B6" t="s">
        <v>530</v>
      </c>
      <c r="C6">
        <v>20</v>
      </c>
      <c r="D6" s="2">
        <v>2</v>
      </c>
      <c r="E6" s="2" t="s">
        <v>492</v>
      </c>
      <c r="F6" t="s">
        <v>20</v>
      </c>
      <c r="G6" s="4" t="s">
        <v>338</v>
      </c>
      <c r="H6" t="s">
        <v>493</v>
      </c>
      <c r="I6" t="s">
        <v>49</v>
      </c>
      <c r="J6" s="4" t="s">
        <v>335</v>
      </c>
      <c r="M6" s="1"/>
    </row>
    <row r="7" spans="1:13" ht="23">
      <c r="A7" t="s">
        <v>21</v>
      </c>
      <c r="B7" t="s">
        <v>530</v>
      </c>
      <c r="C7">
        <v>18</v>
      </c>
      <c r="D7" s="2">
        <v>1</v>
      </c>
      <c r="E7" s="2" t="s">
        <v>492</v>
      </c>
      <c r="F7" t="s">
        <v>22</v>
      </c>
      <c r="G7" s="4" t="s">
        <v>338</v>
      </c>
      <c r="H7" t="s">
        <v>493</v>
      </c>
      <c r="I7" t="s">
        <v>50</v>
      </c>
      <c r="J7" s="4" t="s">
        <v>335</v>
      </c>
      <c r="K7" s="1"/>
      <c r="L7" s="1"/>
      <c r="M7" s="1"/>
    </row>
    <row r="8" spans="1:13">
      <c r="A8" t="s">
        <v>23</v>
      </c>
      <c r="B8" t="s">
        <v>530</v>
      </c>
      <c r="C8">
        <v>19</v>
      </c>
      <c r="D8" s="2">
        <v>0</v>
      </c>
      <c r="E8" s="2" t="s">
        <v>492</v>
      </c>
      <c r="F8" t="s">
        <v>24</v>
      </c>
      <c r="G8" s="4" t="s">
        <v>336</v>
      </c>
      <c r="H8" t="s">
        <v>493</v>
      </c>
      <c r="I8" t="s">
        <v>51</v>
      </c>
      <c r="J8" s="3" t="s">
        <v>335</v>
      </c>
    </row>
    <row r="9" spans="1:13">
      <c r="A9" t="s">
        <v>25</v>
      </c>
      <c r="B9" t="s">
        <v>530</v>
      </c>
      <c r="C9">
        <v>22</v>
      </c>
      <c r="D9" s="2">
        <v>0</v>
      </c>
      <c r="E9" s="2" t="s">
        <v>492</v>
      </c>
      <c r="F9" t="s">
        <v>26</v>
      </c>
      <c r="G9" s="3" t="s">
        <v>336</v>
      </c>
      <c r="H9" t="s">
        <v>493</v>
      </c>
      <c r="I9" t="s">
        <v>52</v>
      </c>
      <c r="J9" s="4" t="s">
        <v>337</v>
      </c>
    </row>
    <row r="10" spans="1:13">
      <c r="A10" t="s">
        <v>27</v>
      </c>
      <c r="B10" t="s">
        <v>530</v>
      </c>
      <c r="C10">
        <v>20</v>
      </c>
      <c r="D10" s="2">
        <v>0</v>
      </c>
      <c r="E10" s="2" t="s">
        <v>492</v>
      </c>
      <c r="F10" t="s">
        <v>28</v>
      </c>
      <c r="G10" s="4" t="s">
        <v>336</v>
      </c>
      <c r="H10" t="s">
        <v>493</v>
      </c>
      <c r="I10" t="s">
        <v>53</v>
      </c>
      <c r="J10" s="4" t="s">
        <v>337</v>
      </c>
    </row>
    <row r="11" spans="1:13">
      <c r="A11" t="s">
        <v>29</v>
      </c>
      <c r="B11" t="s">
        <v>530</v>
      </c>
      <c r="C11">
        <v>18</v>
      </c>
      <c r="D11" s="2">
        <v>1</v>
      </c>
      <c r="E11" s="2" t="s">
        <v>493</v>
      </c>
      <c r="F11" t="s">
        <v>30</v>
      </c>
      <c r="G11" s="4" t="s">
        <v>334</v>
      </c>
      <c r="H11" t="s">
        <v>492</v>
      </c>
      <c r="I11" t="s">
        <v>54</v>
      </c>
      <c r="J11" s="4" t="s">
        <v>335</v>
      </c>
    </row>
    <row r="12" spans="1:13">
      <c r="A12" t="s">
        <v>31</v>
      </c>
      <c r="B12" t="s">
        <v>530</v>
      </c>
      <c r="C12">
        <v>20</v>
      </c>
      <c r="D12" s="2">
        <v>0</v>
      </c>
      <c r="E12" s="2" t="s">
        <v>493</v>
      </c>
      <c r="F12" t="s">
        <v>32</v>
      </c>
      <c r="G12" s="4" t="s">
        <v>336</v>
      </c>
      <c r="H12" t="s">
        <v>492</v>
      </c>
      <c r="I12" t="s">
        <v>57</v>
      </c>
      <c r="J12" s="4" t="s">
        <v>335</v>
      </c>
    </row>
    <row r="13" spans="1:13">
      <c r="A13" t="s">
        <v>33</v>
      </c>
      <c r="B13" t="s">
        <v>530</v>
      </c>
      <c r="C13">
        <v>19</v>
      </c>
      <c r="D13" s="2">
        <v>0</v>
      </c>
      <c r="E13" s="2" t="s">
        <v>493</v>
      </c>
      <c r="F13" t="s">
        <v>34</v>
      </c>
      <c r="G13" s="4" t="s">
        <v>336</v>
      </c>
      <c r="H13" t="s">
        <v>492</v>
      </c>
      <c r="I13" t="s">
        <v>58</v>
      </c>
      <c r="J13" s="4" t="s">
        <v>335</v>
      </c>
    </row>
    <row r="14" spans="1:13">
      <c r="A14" t="s">
        <v>35</v>
      </c>
      <c r="B14" t="s">
        <v>530</v>
      </c>
      <c r="C14">
        <v>19</v>
      </c>
      <c r="D14" s="2">
        <v>1</v>
      </c>
      <c r="E14" s="2" t="s">
        <v>493</v>
      </c>
      <c r="F14" t="s">
        <v>36</v>
      </c>
      <c r="G14" s="4" t="s">
        <v>335</v>
      </c>
      <c r="H14" t="s">
        <v>492</v>
      </c>
      <c r="I14" t="s">
        <v>59</v>
      </c>
      <c r="J14" s="4" t="s">
        <v>336</v>
      </c>
    </row>
    <row r="15" spans="1:13">
      <c r="A15" t="s">
        <v>37</v>
      </c>
      <c r="B15" t="s">
        <v>530</v>
      </c>
      <c r="C15">
        <v>20</v>
      </c>
      <c r="D15" s="2">
        <v>1</v>
      </c>
      <c r="E15" s="2" t="s">
        <v>493</v>
      </c>
      <c r="F15" t="s">
        <v>38</v>
      </c>
      <c r="G15" s="4" t="s">
        <v>336</v>
      </c>
      <c r="H15" t="s">
        <v>492</v>
      </c>
      <c r="I15" t="s">
        <v>60</v>
      </c>
      <c r="J15" s="4" t="s">
        <v>335</v>
      </c>
    </row>
    <row r="16" spans="1:13">
      <c r="A16" t="s">
        <v>39</v>
      </c>
      <c r="B16" t="s">
        <v>530</v>
      </c>
      <c r="C16">
        <v>18</v>
      </c>
      <c r="D16" s="2">
        <v>1</v>
      </c>
      <c r="E16" s="2" t="s">
        <v>493</v>
      </c>
      <c r="F16" t="s">
        <v>40</v>
      </c>
      <c r="G16" s="4" t="s">
        <v>338</v>
      </c>
      <c r="H16" t="s">
        <v>492</v>
      </c>
      <c r="I16" t="s">
        <v>61</v>
      </c>
      <c r="J16" s="4" t="s">
        <v>335</v>
      </c>
    </row>
    <row r="17" spans="1:10">
      <c r="A17" t="s">
        <v>41</v>
      </c>
      <c r="B17" t="s">
        <v>530</v>
      </c>
      <c r="C17">
        <v>18</v>
      </c>
      <c r="D17" s="2">
        <v>1</v>
      </c>
      <c r="E17" s="2" t="s">
        <v>493</v>
      </c>
      <c r="F17" t="s">
        <v>42</v>
      </c>
      <c r="G17" s="4" t="s">
        <v>334</v>
      </c>
      <c r="H17" t="s">
        <v>492</v>
      </c>
      <c r="I17" t="s">
        <v>62</v>
      </c>
      <c r="J17" s="4" t="s">
        <v>335</v>
      </c>
    </row>
    <row r="18" spans="1:10">
      <c r="A18" t="s">
        <v>43</v>
      </c>
      <c r="B18" t="s">
        <v>530</v>
      </c>
      <c r="C18">
        <v>18</v>
      </c>
      <c r="D18" s="2">
        <v>1</v>
      </c>
      <c r="E18" s="2" t="s">
        <v>493</v>
      </c>
      <c r="F18" t="s">
        <v>44</v>
      </c>
      <c r="G18" s="4" t="s">
        <v>334</v>
      </c>
      <c r="H18" t="s">
        <v>492</v>
      </c>
      <c r="I18" t="s">
        <v>63</v>
      </c>
      <c r="J18" s="4" t="s">
        <v>337</v>
      </c>
    </row>
    <row r="19" spans="1:10">
      <c r="A19" t="s">
        <v>33</v>
      </c>
      <c r="B19" t="s">
        <v>530</v>
      </c>
      <c r="C19">
        <v>18</v>
      </c>
      <c r="D19" s="2">
        <v>1</v>
      </c>
      <c r="E19" s="2" t="s">
        <v>493</v>
      </c>
      <c r="F19" t="s">
        <v>340</v>
      </c>
      <c r="G19" s="30">
        <v>3</v>
      </c>
      <c r="H19" t="s">
        <v>492</v>
      </c>
      <c r="I19" t="s">
        <v>345</v>
      </c>
      <c r="J19" s="30">
        <v>4</v>
      </c>
    </row>
    <row r="20" spans="1:10">
      <c r="A20" t="s">
        <v>239</v>
      </c>
      <c r="B20" t="s">
        <v>530</v>
      </c>
      <c r="C20">
        <v>19</v>
      </c>
      <c r="D20" s="2">
        <v>0</v>
      </c>
      <c r="E20" s="2" t="s">
        <v>493</v>
      </c>
      <c r="F20" t="s">
        <v>341</v>
      </c>
      <c r="G20" s="30">
        <v>3</v>
      </c>
      <c r="H20" t="s">
        <v>492</v>
      </c>
      <c r="I20" t="s">
        <v>346</v>
      </c>
      <c r="J20" s="30">
        <v>4</v>
      </c>
    </row>
    <row r="21" spans="1:10">
      <c r="A21" t="s">
        <v>246</v>
      </c>
      <c r="B21" t="s">
        <v>530</v>
      </c>
      <c r="C21">
        <v>18</v>
      </c>
      <c r="D21" s="2">
        <v>1</v>
      </c>
      <c r="E21" s="2" t="s">
        <v>493</v>
      </c>
      <c r="F21" t="s">
        <v>342</v>
      </c>
      <c r="G21" s="30">
        <v>3</v>
      </c>
      <c r="H21" t="s">
        <v>492</v>
      </c>
      <c r="I21" t="s">
        <v>347</v>
      </c>
      <c r="J21" s="30">
        <v>4</v>
      </c>
    </row>
    <row r="22" spans="1:10">
      <c r="A22" t="s">
        <v>250</v>
      </c>
      <c r="B22" t="s">
        <v>530</v>
      </c>
      <c r="C22">
        <v>20</v>
      </c>
      <c r="D22" s="2">
        <v>1</v>
      </c>
      <c r="E22" s="2" t="s">
        <v>492</v>
      </c>
      <c r="F22" t="s">
        <v>343</v>
      </c>
      <c r="G22" s="30">
        <v>2</v>
      </c>
      <c r="H22" t="s">
        <v>493</v>
      </c>
      <c r="I22" t="s">
        <v>348</v>
      </c>
      <c r="J22" s="30">
        <v>4</v>
      </c>
    </row>
    <row r="23" spans="1:10">
      <c r="A23" t="s">
        <v>254</v>
      </c>
      <c r="B23" t="s">
        <v>530</v>
      </c>
      <c r="C23">
        <v>20</v>
      </c>
      <c r="D23" s="2">
        <v>1</v>
      </c>
      <c r="E23" s="2" t="s">
        <v>492</v>
      </c>
      <c r="F23" t="s">
        <v>344</v>
      </c>
      <c r="G23" s="30">
        <v>2</v>
      </c>
      <c r="H23" t="s">
        <v>493</v>
      </c>
      <c r="I23" t="s">
        <v>349</v>
      </c>
      <c r="J23" s="30">
        <v>3</v>
      </c>
    </row>
    <row r="38" spans="5:6" ht="23">
      <c r="E38" s="1" t="s">
        <v>8</v>
      </c>
      <c r="F38" s="1" t="s">
        <v>9</v>
      </c>
    </row>
    <row r="39" spans="5:6" ht="23">
      <c r="E39" s="1">
        <v>1</v>
      </c>
      <c r="F39" s="1" t="s">
        <v>55</v>
      </c>
    </row>
    <row r="40" spans="5:6" ht="23">
      <c r="E40" s="1">
        <v>2</v>
      </c>
      <c r="F40" s="1" t="s">
        <v>56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11.5" defaultRowHeight="14" x14ac:dyDescent="0"/>
  <cols>
    <col min="6" max="6" width="18.5" customWidth="1"/>
    <col min="7" max="7" width="11.5" style="8"/>
    <col min="9" max="9" width="16.5" style="5" customWidth="1"/>
    <col min="10" max="10" width="13.1640625" bestFit="1" customWidth="1"/>
    <col min="11" max="11" width="22.1640625" customWidth="1"/>
    <col min="12" max="12" width="19.5" customWidth="1"/>
    <col min="13" max="13" width="37.83203125" bestFit="1" customWidth="1"/>
    <col min="14" max="14" width="33.33203125" customWidth="1"/>
    <col min="15" max="15" width="49.6640625" bestFit="1" customWidth="1"/>
    <col min="16" max="16" width="14.33203125" customWidth="1"/>
    <col min="17" max="17" width="12.5" customWidth="1"/>
    <col min="18" max="19" width="17" customWidth="1"/>
    <col min="20" max="20" width="14.83203125" customWidth="1"/>
    <col min="21" max="23" width="22.1640625" customWidth="1"/>
    <col min="24" max="33" width="19.5" customWidth="1"/>
    <col min="34" max="34" width="22.5" customWidth="1"/>
    <col min="35" max="35" width="25" customWidth="1"/>
    <col min="36" max="36" width="24" customWidth="1"/>
    <col min="37" max="37" width="15" customWidth="1"/>
  </cols>
  <sheetData>
    <row r="1" spans="1:39" s="12" customFormat="1">
      <c r="A1" s="12" t="s">
        <v>64</v>
      </c>
      <c r="B1" s="12" t="s">
        <v>65</v>
      </c>
      <c r="C1" s="12" t="s">
        <v>522</v>
      </c>
      <c r="D1" s="12" t="str">
        <f>Sheet1!B1</f>
        <v>Gender</v>
      </c>
      <c r="E1" s="12" t="str">
        <f>Sheet1!C1</f>
        <v>Age</v>
      </c>
      <c r="F1" s="12" t="str">
        <f>Sheet1!D1</f>
        <v>Additional languages spoken</v>
      </c>
      <c r="G1" s="25" t="s">
        <v>66</v>
      </c>
      <c r="H1" s="12" t="s">
        <v>68</v>
      </c>
      <c r="I1" s="13" t="s">
        <v>115</v>
      </c>
      <c r="J1" s="13" t="s">
        <v>116</v>
      </c>
      <c r="K1" s="13" t="s">
        <v>117</v>
      </c>
      <c r="L1" s="13" t="s">
        <v>118</v>
      </c>
      <c r="M1" s="13" t="s">
        <v>77</v>
      </c>
      <c r="N1" s="12" t="s">
        <v>326</v>
      </c>
      <c r="O1" s="12" t="s">
        <v>119</v>
      </c>
      <c r="P1" s="12" t="s">
        <v>120</v>
      </c>
      <c r="Q1" s="12" t="s">
        <v>121</v>
      </c>
      <c r="R1" s="12" t="s">
        <v>122</v>
      </c>
      <c r="S1" s="12" t="s">
        <v>506</v>
      </c>
      <c r="T1" s="12" t="s">
        <v>123</v>
      </c>
      <c r="U1" s="12" t="s">
        <v>124</v>
      </c>
      <c r="V1" s="12" t="s">
        <v>507</v>
      </c>
      <c r="W1" s="12" t="s">
        <v>520</v>
      </c>
      <c r="X1" s="12" t="s">
        <v>207</v>
      </c>
      <c r="Y1" s="12" t="s">
        <v>208</v>
      </c>
      <c r="Z1" s="12" t="s">
        <v>486</v>
      </c>
      <c r="AA1" s="12" t="s">
        <v>487</v>
      </c>
      <c r="AB1" s="12" t="s">
        <v>508</v>
      </c>
      <c r="AC1" s="12" t="s">
        <v>488</v>
      </c>
      <c r="AD1" s="12" t="s">
        <v>489</v>
      </c>
      <c r="AE1" s="12" t="s">
        <v>509</v>
      </c>
      <c r="AF1" s="12" t="s">
        <v>490</v>
      </c>
      <c r="AG1" s="12" t="s">
        <v>491</v>
      </c>
      <c r="AH1" s="12" t="s">
        <v>505</v>
      </c>
      <c r="AI1" s="12" t="s">
        <v>125</v>
      </c>
      <c r="AJ1" s="12" t="s">
        <v>126</v>
      </c>
      <c r="AK1" s="12" t="s">
        <v>127</v>
      </c>
      <c r="AL1" s="12" t="s">
        <v>521</v>
      </c>
      <c r="AM1" s="41" t="s">
        <v>128</v>
      </c>
    </row>
    <row r="2" spans="1:39" s="6" customFormat="1">
      <c r="A2" s="6">
        <v>1</v>
      </c>
      <c r="B2" s="6" t="s">
        <v>10</v>
      </c>
      <c r="C2" s="6" t="str">
        <f>CONCATENATE(A2,".",B2)</f>
        <v>1.ngs</v>
      </c>
      <c r="D2" s="6" t="str">
        <f>Sheet1!B2</f>
        <v>Female</v>
      </c>
      <c r="E2" s="6">
        <f>Sheet1!C2</f>
        <v>18</v>
      </c>
      <c r="F2" s="6">
        <f>Sheet1!D2</f>
        <v>1</v>
      </c>
      <c r="G2" s="6" t="s">
        <v>67</v>
      </c>
      <c r="H2" s="6" t="str">
        <f>Sheet1!E2</f>
        <v>L1</v>
      </c>
      <c r="I2" s="7">
        <f>IF(EXACT(G2,"continuous"),VLOOKUP(B2,Sheet1!$A$2:$G$18,7,FALSE), IF(EXACT(G2,"segmented"), VLOOKUP(B2,Sheet1!$A$2:$J$18,10,FALSE),NA))/4</f>
        <v>0.25</v>
      </c>
      <c r="J2" s="6" t="s">
        <v>69</v>
      </c>
      <c r="K2" s="6">
        <v>1</v>
      </c>
      <c r="L2" s="6">
        <v>1</v>
      </c>
      <c r="N2" s="6" t="s">
        <v>269</v>
      </c>
      <c r="O2" s="24" t="s">
        <v>69</v>
      </c>
      <c r="P2" s="6">
        <f t="shared" ref="P2:P65" si="0">LEN(O2)/2</f>
        <v>1</v>
      </c>
    </row>
    <row r="3" spans="1:39" s="6" customFormat="1">
      <c r="A3" s="6">
        <f t="shared" ref="A3:H14" si="1">A2</f>
        <v>1</v>
      </c>
      <c r="B3" s="6" t="str">
        <f t="shared" si="1"/>
        <v>ngs</v>
      </c>
      <c r="C3" s="6" t="str">
        <f t="shared" ref="C3:C66" si="2">CONCATENATE(A3,".",B3)</f>
        <v>1.ngs</v>
      </c>
      <c r="D3" s="6" t="str">
        <f t="shared" si="1"/>
        <v>Female</v>
      </c>
      <c r="E3" s="6">
        <f t="shared" si="1"/>
        <v>18</v>
      </c>
      <c r="F3" s="6">
        <f t="shared" si="1"/>
        <v>1</v>
      </c>
      <c r="G3" s="6" t="str">
        <f t="shared" si="1"/>
        <v>continuous</v>
      </c>
      <c r="H3" s="6" t="str">
        <f t="shared" si="1"/>
        <v>L1</v>
      </c>
      <c r="I3" s="7">
        <f>IF(EXACT(G3,"continuous"),VLOOKUP(B3,Sheet1!$A$2:$G$18,7,FALSE), IF(EXACT(G3,"segmented"), VLOOKUP(B3,Sheet1!$A$2:$J$18,10,FALSE),NA))/4</f>
        <v>0.25</v>
      </c>
      <c r="J3" s="6" t="s">
        <v>70</v>
      </c>
      <c r="K3" s="6">
        <v>1</v>
      </c>
      <c r="L3" s="6">
        <v>0</v>
      </c>
      <c r="N3" s="6" t="s">
        <v>270</v>
      </c>
      <c r="O3" s="24" t="s">
        <v>70</v>
      </c>
      <c r="P3" s="6">
        <f t="shared" si="0"/>
        <v>1</v>
      </c>
    </row>
    <row r="4" spans="1:39" s="6" customFormat="1">
      <c r="A4" s="6">
        <f t="shared" si="1"/>
        <v>1</v>
      </c>
      <c r="B4" s="6" t="str">
        <f t="shared" si="1"/>
        <v>ngs</v>
      </c>
      <c r="C4" s="6" t="str">
        <f t="shared" si="2"/>
        <v>1.ngs</v>
      </c>
      <c r="D4" s="6" t="str">
        <f t="shared" si="1"/>
        <v>Female</v>
      </c>
      <c r="E4" s="6">
        <f t="shared" si="1"/>
        <v>18</v>
      </c>
      <c r="F4" s="6">
        <f t="shared" si="1"/>
        <v>1</v>
      </c>
      <c r="G4" s="6" t="str">
        <f t="shared" si="1"/>
        <v>continuous</v>
      </c>
      <c r="H4" s="6" t="str">
        <f t="shared" si="1"/>
        <v>L1</v>
      </c>
      <c r="I4" s="7">
        <f>IF(EXACT(G4,"continuous"),VLOOKUP(B4,Sheet1!$A$2:$G$18,7,FALSE), IF(EXACT(G4,"segmented"), VLOOKUP(B4,Sheet1!$A$2:$J$18,10,FALSE),NA))/4</f>
        <v>0.25</v>
      </c>
      <c r="J4" s="6" t="s">
        <v>79</v>
      </c>
      <c r="K4" s="6">
        <v>0</v>
      </c>
      <c r="L4" s="6">
        <v>1</v>
      </c>
      <c r="M4" s="6" t="s">
        <v>80</v>
      </c>
      <c r="N4" s="6" t="s">
        <v>271</v>
      </c>
      <c r="O4" s="6" t="s">
        <v>312</v>
      </c>
      <c r="P4" s="6">
        <f t="shared" si="0"/>
        <v>1</v>
      </c>
    </row>
    <row r="5" spans="1:39" s="6" customFormat="1">
      <c r="A5" s="6">
        <f t="shared" si="1"/>
        <v>1</v>
      </c>
      <c r="B5" s="6" t="str">
        <f t="shared" si="1"/>
        <v>ngs</v>
      </c>
      <c r="C5" s="6" t="str">
        <f t="shared" si="2"/>
        <v>1.ngs</v>
      </c>
      <c r="D5" s="6" t="str">
        <f t="shared" si="1"/>
        <v>Female</v>
      </c>
      <c r="E5" s="6">
        <f t="shared" si="1"/>
        <v>18</v>
      </c>
      <c r="F5" s="6">
        <f t="shared" si="1"/>
        <v>1</v>
      </c>
      <c r="G5" s="6" t="str">
        <f t="shared" si="1"/>
        <v>continuous</v>
      </c>
      <c r="H5" s="6" t="str">
        <f t="shared" si="1"/>
        <v>L1</v>
      </c>
      <c r="I5" s="7">
        <f>IF(EXACT(G5,"continuous"),VLOOKUP(B5,Sheet1!$A$2:$G$18,7,FALSE), IF(EXACT(G5,"segmented"), VLOOKUP(B5,Sheet1!$A$2:$J$18,10,FALSE),NA))/4</f>
        <v>0.25</v>
      </c>
      <c r="J5" s="6" t="s">
        <v>71</v>
      </c>
      <c r="K5" s="6">
        <v>1</v>
      </c>
      <c r="L5" s="6">
        <v>1</v>
      </c>
      <c r="N5" s="6" t="s">
        <v>271</v>
      </c>
      <c r="O5" s="6" t="s">
        <v>312</v>
      </c>
      <c r="P5" s="6">
        <f t="shared" si="0"/>
        <v>1</v>
      </c>
    </row>
    <row r="6" spans="1:39" s="6" customFormat="1">
      <c r="A6" s="6">
        <f t="shared" si="1"/>
        <v>1</v>
      </c>
      <c r="B6" s="6" t="str">
        <f t="shared" si="1"/>
        <v>ngs</v>
      </c>
      <c r="C6" s="6" t="str">
        <f t="shared" si="2"/>
        <v>1.ngs</v>
      </c>
      <c r="D6" s="6" t="str">
        <f t="shared" si="1"/>
        <v>Female</v>
      </c>
      <c r="E6" s="6">
        <f t="shared" si="1"/>
        <v>18</v>
      </c>
      <c r="F6" s="6">
        <f t="shared" si="1"/>
        <v>1</v>
      </c>
      <c r="G6" s="6" t="str">
        <f t="shared" si="1"/>
        <v>continuous</v>
      </c>
      <c r="H6" s="6" t="str">
        <f t="shared" si="1"/>
        <v>L1</v>
      </c>
      <c r="I6" s="7">
        <f>IF(EXACT(G6,"continuous"),VLOOKUP(B6,Sheet1!$A$2:$G$18,7,FALSE), IF(EXACT(G6,"segmented"), VLOOKUP(B6,Sheet1!$A$2:$J$18,10,FALSE),NA))/4</f>
        <v>0.25</v>
      </c>
      <c r="J6" s="6" t="s">
        <v>72</v>
      </c>
      <c r="K6" s="6">
        <v>1</v>
      </c>
      <c r="L6" s="6">
        <v>1</v>
      </c>
      <c r="N6" s="6" t="s">
        <v>272</v>
      </c>
      <c r="O6" s="24" t="s">
        <v>72</v>
      </c>
      <c r="P6" s="6">
        <f t="shared" si="0"/>
        <v>1</v>
      </c>
    </row>
    <row r="7" spans="1:39" s="6" customFormat="1">
      <c r="A7" s="6">
        <f t="shared" si="1"/>
        <v>1</v>
      </c>
      <c r="B7" s="6" t="str">
        <f t="shared" si="1"/>
        <v>ngs</v>
      </c>
      <c r="C7" s="6" t="str">
        <f t="shared" si="2"/>
        <v>1.ngs</v>
      </c>
      <c r="D7" s="6" t="str">
        <f t="shared" si="1"/>
        <v>Female</v>
      </c>
      <c r="E7" s="6">
        <f t="shared" si="1"/>
        <v>18</v>
      </c>
      <c r="F7" s="6">
        <f t="shared" si="1"/>
        <v>1</v>
      </c>
      <c r="G7" s="6" t="str">
        <f t="shared" si="1"/>
        <v>continuous</v>
      </c>
      <c r="H7" s="6" t="str">
        <f t="shared" si="1"/>
        <v>L1</v>
      </c>
      <c r="I7" s="7">
        <f>IF(EXACT(G7,"continuous"),VLOOKUP(B7,Sheet1!$A$2:$G$18,7,FALSE), IF(EXACT(G7,"segmented"), VLOOKUP(B7,Sheet1!$A$2:$J$18,10,FALSE),NA))/4</f>
        <v>0.25</v>
      </c>
      <c r="J7" s="6" t="s">
        <v>81</v>
      </c>
      <c r="K7" s="6">
        <v>0</v>
      </c>
      <c r="L7" s="6">
        <v>1</v>
      </c>
      <c r="N7" s="21" t="s">
        <v>459</v>
      </c>
      <c r="O7" s="32" t="s">
        <v>81</v>
      </c>
      <c r="P7" s="6">
        <f t="shared" si="0"/>
        <v>2</v>
      </c>
    </row>
    <row r="8" spans="1:39" s="6" customFormat="1">
      <c r="A8" s="6">
        <f t="shared" si="1"/>
        <v>1</v>
      </c>
      <c r="B8" s="6" t="str">
        <f t="shared" si="1"/>
        <v>ngs</v>
      </c>
      <c r="C8" s="6" t="str">
        <f t="shared" si="2"/>
        <v>1.ngs</v>
      </c>
      <c r="D8" s="6" t="str">
        <f t="shared" si="1"/>
        <v>Female</v>
      </c>
      <c r="E8" s="6">
        <f t="shared" si="1"/>
        <v>18</v>
      </c>
      <c r="F8" s="6">
        <f t="shared" si="1"/>
        <v>1</v>
      </c>
      <c r="G8" s="6" t="str">
        <f t="shared" si="1"/>
        <v>continuous</v>
      </c>
      <c r="H8" s="6" t="str">
        <f t="shared" si="1"/>
        <v>L1</v>
      </c>
      <c r="I8" s="7">
        <f>IF(EXACT(G8,"continuous"),VLOOKUP(B8,Sheet1!$A$2:$G$18,7,FALSE), IF(EXACT(G8,"segmented"), VLOOKUP(B8,Sheet1!$A$2:$J$18,10,FALSE),NA))/4</f>
        <v>0.25</v>
      </c>
      <c r="J8" s="6" t="s">
        <v>73</v>
      </c>
      <c r="K8" s="6">
        <v>1</v>
      </c>
      <c r="L8" s="6">
        <v>1</v>
      </c>
      <c r="N8" s="6" t="s">
        <v>273</v>
      </c>
      <c r="O8" s="28" t="s">
        <v>329</v>
      </c>
      <c r="P8" s="6">
        <f t="shared" si="0"/>
        <v>2</v>
      </c>
    </row>
    <row r="9" spans="1:39" s="6" customFormat="1">
      <c r="A9" s="6">
        <f t="shared" si="1"/>
        <v>1</v>
      </c>
      <c r="B9" s="6" t="str">
        <f t="shared" si="1"/>
        <v>ngs</v>
      </c>
      <c r="C9" s="6" t="str">
        <f t="shared" si="2"/>
        <v>1.ngs</v>
      </c>
      <c r="D9" s="6" t="str">
        <f t="shared" si="1"/>
        <v>Female</v>
      </c>
      <c r="E9" s="6">
        <f t="shared" si="1"/>
        <v>18</v>
      </c>
      <c r="F9" s="6">
        <f t="shared" si="1"/>
        <v>1</v>
      </c>
      <c r="G9" s="6" t="str">
        <f t="shared" si="1"/>
        <v>continuous</v>
      </c>
      <c r="H9" s="6" t="str">
        <f t="shared" si="1"/>
        <v>L1</v>
      </c>
      <c r="I9" s="7">
        <f>IF(EXACT(G9,"continuous"),VLOOKUP(B9,Sheet1!$A$2:$G$18,7,FALSE), IF(EXACT(G9,"segmented"), VLOOKUP(B9,Sheet1!$A$2:$J$18,10,FALSE),NA))/4</f>
        <v>0.25</v>
      </c>
      <c r="J9" s="6" t="s">
        <v>74</v>
      </c>
      <c r="K9" s="6">
        <v>1</v>
      </c>
      <c r="L9" s="6">
        <v>1</v>
      </c>
      <c r="N9" s="6" t="s">
        <v>313</v>
      </c>
      <c r="O9" s="24" t="s">
        <v>501</v>
      </c>
      <c r="P9" s="6">
        <f t="shared" si="0"/>
        <v>2</v>
      </c>
    </row>
    <row r="10" spans="1:39" s="6" customFormat="1">
      <c r="A10" s="6">
        <f t="shared" si="1"/>
        <v>1</v>
      </c>
      <c r="B10" s="6" t="str">
        <f t="shared" si="1"/>
        <v>ngs</v>
      </c>
      <c r="C10" s="6" t="str">
        <f t="shared" si="2"/>
        <v>1.ngs</v>
      </c>
      <c r="D10" s="6" t="str">
        <f t="shared" si="1"/>
        <v>Female</v>
      </c>
      <c r="E10" s="6">
        <f t="shared" si="1"/>
        <v>18</v>
      </c>
      <c r="F10" s="6">
        <f t="shared" si="1"/>
        <v>1</v>
      </c>
      <c r="G10" s="6" t="str">
        <f t="shared" si="1"/>
        <v>continuous</v>
      </c>
      <c r="H10" s="6" t="str">
        <f t="shared" si="1"/>
        <v>L1</v>
      </c>
      <c r="I10" s="7">
        <f>IF(EXACT(G10,"continuous"),VLOOKUP(B10,Sheet1!$A$2:$G$18,7,FALSE), IF(EXACT(G10,"segmented"), VLOOKUP(B10,Sheet1!$A$2:$J$18,10,FALSE),NA))/4</f>
        <v>0.25</v>
      </c>
      <c r="J10" s="6" t="s">
        <v>75</v>
      </c>
      <c r="K10" s="6">
        <v>1</v>
      </c>
      <c r="L10" s="6">
        <v>1</v>
      </c>
      <c r="M10" s="6" t="s">
        <v>78</v>
      </c>
      <c r="N10" s="6" t="s">
        <v>274</v>
      </c>
      <c r="O10" s="6" t="s">
        <v>314</v>
      </c>
      <c r="P10" s="6">
        <f t="shared" si="0"/>
        <v>2</v>
      </c>
    </row>
    <row r="11" spans="1:39" s="6" customFormat="1">
      <c r="A11" s="6">
        <f t="shared" si="1"/>
        <v>1</v>
      </c>
      <c r="B11" s="6" t="str">
        <f t="shared" si="1"/>
        <v>ngs</v>
      </c>
      <c r="C11" s="6" t="str">
        <f t="shared" si="2"/>
        <v>1.ngs</v>
      </c>
      <c r="D11" s="6" t="str">
        <f t="shared" si="1"/>
        <v>Female</v>
      </c>
      <c r="E11" s="6">
        <f t="shared" si="1"/>
        <v>18</v>
      </c>
      <c r="F11" s="6">
        <f t="shared" si="1"/>
        <v>1</v>
      </c>
      <c r="G11" s="6" t="str">
        <f t="shared" si="1"/>
        <v>continuous</v>
      </c>
      <c r="H11" s="6" t="str">
        <f t="shared" si="1"/>
        <v>L1</v>
      </c>
      <c r="I11" s="7">
        <f>IF(EXACT(G11,"continuous"),VLOOKUP(B11,Sheet1!$A$2:$G$18,7,FALSE), IF(EXACT(G11,"segmented"), VLOOKUP(B11,Sheet1!$A$2:$J$18,10,FALSE),NA))/4</f>
        <v>0.25</v>
      </c>
      <c r="J11" s="6" t="s">
        <v>76</v>
      </c>
      <c r="K11" s="6">
        <v>1</v>
      </c>
      <c r="L11" s="6">
        <v>1</v>
      </c>
      <c r="N11" s="6" t="s">
        <v>190</v>
      </c>
      <c r="O11" s="32" t="s">
        <v>497</v>
      </c>
      <c r="P11" s="6">
        <f t="shared" si="0"/>
        <v>4</v>
      </c>
    </row>
    <row r="12" spans="1:39" s="6" customFormat="1">
      <c r="A12" s="6">
        <f t="shared" si="1"/>
        <v>1</v>
      </c>
      <c r="B12" s="6" t="str">
        <f t="shared" si="1"/>
        <v>ngs</v>
      </c>
      <c r="C12" s="6" t="str">
        <f t="shared" si="2"/>
        <v>1.ngs</v>
      </c>
      <c r="D12" s="6" t="str">
        <f t="shared" si="1"/>
        <v>Female</v>
      </c>
      <c r="E12" s="6">
        <f t="shared" si="1"/>
        <v>18</v>
      </c>
      <c r="F12" s="6">
        <f t="shared" si="1"/>
        <v>1</v>
      </c>
      <c r="G12" s="6" t="str">
        <f t="shared" si="1"/>
        <v>continuous</v>
      </c>
      <c r="H12" s="6" t="str">
        <f t="shared" si="1"/>
        <v>L1</v>
      </c>
      <c r="I12" s="7">
        <f>IF(EXACT(G12,"continuous"),VLOOKUP(B12,Sheet1!$A$2:$G$18,7,FALSE), IF(EXACT(G12,"segmented"), VLOOKUP(B12,Sheet1!$A$2:$J$18,10,FALSE),NA))/4</f>
        <v>0.25</v>
      </c>
      <c r="J12" s="6" t="s">
        <v>82</v>
      </c>
      <c r="K12" s="6">
        <v>0</v>
      </c>
      <c r="L12" s="6">
        <v>1</v>
      </c>
      <c r="N12" s="6" t="s">
        <v>275</v>
      </c>
      <c r="O12" s="32" t="s">
        <v>498</v>
      </c>
      <c r="P12" s="6">
        <f t="shared" si="0"/>
        <v>6</v>
      </c>
    </row>
    <row r="13" spans="1:39" s="8" customFormat="1">
      <c r="A13" s="8">
        <f>A12</f>
        <v>1</v>
      </c>
      <c r="B13" s="8" t="str">
        <f t="shared" si="1"/>
        <v>ngs</v>
      </c>
      <c r="C13" s="6" t="str">
        <f t="shared" si="2"/>
        <v>1.ngs</v>
      </c>
      <c r="D13" s="8" t="str">
        <f t="shared" si="1"/>
        <v>Female</v>
      </c>
      <c r="E13" s="8">
        <f t="shared" si="1"/>
        <v>18</v>
      </c>
      <c r="F13" s="8">
        <f t="shared" si="1"/>
        <v>1</v>
      </c>
      <c r="G13" s="8" t="s">
        <v>83</v>
      </c>
      <c r="H13" s="8" t="str">
        <f>Sheet1!H2</f>
        <v>L2</v>
      </c>
      <c r="I13" s="9">
        <f>IF(EXACT(G13,"continuous"),VLOOKUP(B13,Sheet1!$A$2:$G$18,7,FALSE), IF(EXACT(G13,"segmented"), VLOOKUP(B13,Sheet1!$A$2:$J$18,10,FALSE),NA))/4</f>
        <v>1</v>
      </c>
      <c r="J13" s="8" t="s">
        <v>91</v>
      </c>
      <c r="K13" s="8">
        <v>0</v>
      </c>
      <c r="L13" s="8">
        <v>1</v>
      </c>
      <c r="N13" s="8" t="s">
        <v>276</v>
      </c>
      <c r="O13" s="8" t="s">
        <v>315</v>
      </c>
      <c r="P13" s="6">
        <f t="shared" si="0"/>
        <v>1</v>
      </c>
      <c r="R13" s="22"/>
      <c r="S13" s="22"/>
    </row>
    <row r="14" spans="1:39" s="8" customFormat="1">
      <c r="A14" s="8">
        <f>A13</f>
        <v>1</v>
      </c>
      <c r="B14" s="8" t="str">
        <f t="shared" si="1"/>
        <v>ngs</v>
      </c>
      <c r="C14" s="6" t="str">
        <f t="shared" si="2"/>
        <v>1.ngs</v>
      </c>
      <c r="D14" s="8" t="str">
        <f t="shared" si="1"/>
        <v>Female</v>
      </c>
      <c r="E14" s="8">
        <f t="shared" si="1"/>
        <v>18</v>
      </c>
      <c r="F14" s="8">
        <f t="shared" si="1"/>
        <v>1</v>
      </c>
      <c r="G14" s="8" t="str">
        <f t="shared" si="1"/>
        <v>segmented</v>
      </c>
      <c r="H14" s="8" t="str">
        <f t="shared" si="1"/>
        <v>L2</v>
      </c>
      <c r="I14" s="9">
        <f>IF(EXACT(G14,"continuous"),VLOOKUP(B14,Sheet1!$A$2:$G$18,7,FALSE), IF(EXACT(G14,"segmented"), VLOOKUP(B14,Sheet1!$A$2:$J$18,10,FALSE),NA))/4</f>
        <v>1</v>
      </c>
      <c r="J14" s="8" t="s">
        <v>89</v>
      </c>
      <c r="K14" s="8">
        <v>0</v>
      </c>
      <c r="L14" s="8">
        <v>1</v>
      </c>
      <c r="N14" s="8" t="s">
        <v>209</v>
      </c>
      <c r="O14" s="31" t="s">
        <v>351</v>
      </c>
      <c r="P14" s="6">
        <f t="shared" si="0"/>
        <v>3</v>
      </c>
      <c r="R14" s="22"/>
      <c r="S14" s="22"/>
    </row>
    <row r="15" spans="1:39" s="8" customFormat="1">
      <c r="A15" s="8">
        <f t="shared" ref="A15:H20" si="3">A14</f>
        <v>1</v>
      </c>
      <c r="B15" s="8" t="str">
        <f t="shared" si="3"/>
        <v>ngs</v>
      </c>
      <c r="C15" s="6" t="str">
        <f t="shared" si="2"/>
        <v>1.ngs</v>
      </c>
      <c r="D15" s="8" t="str">
        <f t="shared" si="3"/>
        <v>Female</v>
      </c>
      <c r="E15" s="8">
        <f t="shared" si="3"/>
        <v>18</v>
      </c>
      <c r="F15" s="8">
        <f t="shared" si="3"/>
        <v>1</v>
      </c>
      <c r="G15" s="8" t="str">
        <f t="shared" si="3"/>
        <v>segmented</v>
      </c>
      <c r="H15" s="8" t="str">
        <f t="shared" si="3"/>
        <v>L2</v>
      </c>
      <c r="I15" s="9">
        <f>IF(EXACT(G15,"continuous"),VLOOKUP(B15,Sheet1!$A$2:$G$18,7,FALSE), IF(EXACT(G15,"segmented"), VLOOKUP(B15,Sheet1!$A$2:$J$18,10,FALSE),NA))/4</f>
        <v>1</v>
      </c>
      <c r="J15" s="8" t="s">
        <v>88</v>
      </c>
      <c r="K15" s="8">
        <v>1</v>
      </c>
      <c r="L15" s="8">
        <v>1</v>
      </c>
      <c r="N15" s="8" t="s">
        <v>209</v>
      </c>
      <c r="O15" s="25" t="s">
        <v>209</v>
      </c>
      <c r="P15" s="6">
        <f t="shared" si="0"/>
        <v>3</v>
      </c>
      <c r="R15" s="22"/>
      <c r="S15" s="22"/>
    </row>
    <row r="16" spans="1:39" s="8" customFormat="1">
      <c r="A16" s="8">
        <f t="shared" si="3"/>
        <v>1</v>
      </c>
      <c r="B16" s="8" t="str">
        <f t="shared" si="3"/>
        <v>ngs</v>
      </c>
      <c r="C16" s="6" t="str">
        <f t="shared" si="2"/>
        <v>1.ngs</v>
      </c>
      <c r="D16" s="8" t="str">
        <f t="shared" si="3"/>
        <v>Female</v>
      </c>
      <c r="E16" s="8">
        <f t="shared" si="3"/>
        <v>18</v>
      </c>
      <c r="F16" s="8">
        <f t="shared" si="3"/>
        <v>1</v>
      </c>
      <c r="G16" s="8" t="str">
        <f t="shared" si="3"/>
        <v>segmented</v>
      </c>
      <c r="H16" s="8" t="str">
        <f t="shared" si="3"/>
        <v>L2</v>
      </c>
      <c r="I16" s="9">
        <f>IF(EXACT(G16,"continuous"),VLOOKUP(B16,Sheet1!$A$2:$G$18,7,FALSE), IF(EXACT(G16,"segmented"), VLOOKUP(B16,Sheet1!$A$2:$J$18,10,FALSE),NA))/4</f>
        <v>1</v>
      </c>
      <c r="J16" s="8" t="s">
        <v>87</v>
      </c>
      <c r="K16" s="8">
        <v>1</v>
      </c>
      <c r="L16" s="8">
        <v>1</v>
      </c>
      <c r="N16" s="8" t="s">
        <v>209</v>
      </c>
      <c r="O16" s="31" t="s">
        <v>352</v>
      </c>
      <c r="P16" s="6">
        <f t="shared" si="0"/>
        <v>3</v>
      </c>
      <c r="R16" s="22"/>
      <c r="S16" s="22"/>
    </row>
    <row r="17" spans="1:37" s="8" customFormat="1">
      <c r="A17" s="8">
        <f t="shared" si="3"/>
        <v>1</v>
      </c>
      <c r="B17" s="8" t="str">
        <f t="shared" si="3"/>
        <v>ngs</v>
      </c>
      <c r="C17" s="6" t="str">
        <f t="shared" si="2"/>
        <v>1.ngs</v>
      </c>
      <c r="D17" s="8" t="str">
        <f t="shared" si="3"/>
        <v>Female</v>
      </c>
      <c r="E17" s="8">
        <f t="shared" si="3"/>
        <v>18</v>
      </c>
      <c r="F17" s="8">
        <f t="shared" si="3"/>
        <v>1</v>
      </c>
      <c r="G17" s="8" t="str">
        <f t="shared" si="3"/>
        <v>segmented</v>
      </c>
      <c r="H17" s="8" t="str">
        <f t="shared" si="3"/>
        <v>L2</v>
      </c>
      <c r="I17" s="9">
        <f>IF(EXACT(G17,"continuous"),VLOOKUP(B17,Sheet1!$A$2:$G$18,7,FALSE), IF(EXACT(G17,"segmented"), VLOOKUP(B17,Sheet1!$A$2:$J$18,10,FALSE),NA))/4</f>
        <v>1</v>
      </c>
      <c r="J17" s="8" t="s">
        <v>86</v>
      </c>
      <c r="K17" s="8">
        <v>1</v>
      </c>
      <c r="L17" s="8">
        <v>1</v>
      </c>
      <c r="N17" s="8" t="s">
        <v>105</v>
      </c>
      <c r="O17" s="25" t="s">
        <v>105</v>
      </c>
      <c r="P17" s="6">
        <f t="shared" si="0"/>
        <v>3</v>
      </c>
      <c r="R17" s="22"/>
      <c r="S17" s="22"/>
    </row>
    <row r="18" spans="1:37" s="8" customFormat="1">
      <c r="A18" s="8">
        <f t="shared" si="3"/>
        <v>1</v>
      </c>
      <c r="B18" s="8" t="str">
        <f t="shared" si="3"/>
        <v>ngs</v>
      </c>
      <c r="C18" s="6" t="str">
        <f t="shared" si="2"/>
        <v>1.ngs</v>
      </c>
      <c r="D18" s="8" t="str">
        <f t="shared" si="3"/>
        <v>Female</v>
      </c>
      <c r="E18" s="8">
        <f t="shared" si="3"/>
        <v>18</v>
      </c>
      <c r="F18" s="8">
        <f t="shared" si="3"/>
        <v>1</v>
      </c>
      <c r="G18" s="8" t="str">
        <f t="shared" si="3"/>
        <v>segmented</v>
      </c>
      <c r="H18" s="8" t="str">
        <f t="shared" si="3"/>
        <v>L2</v>
      </c>
      <c r="I18" s="9">
        <f>IF(EXACT(G18,"continuous"),VLOOKUP(B18,Sheet1!$A$2:$G$18,7,FALSE), IF(EXACT(G18,"segmented"), VLOOKUP(B18,Sheet1!$A$2:$J$18,10,FALSE),NA))/4</f>
        <v>1</v>
      </c>
      <c r="J18" s="8" t="s">
        <v>85</v>
      </c>
      <c r="K18" s="8">
        <v>1</v>
      </c>
      <c r="L18" s="8">
        <v>1</v>
      </c>
      <c r="M18" s="8" t="s">
        <v>92</v>
      </c>
      <c r="N18" s="8" t="s">
        <v>178</v>
      </c>
      <c r="O18" s="25" t="s">
        <v>178</v>
      </c>
      <c r="P18" s="6">
        <f t="shared" si="0"/>
        <v>3</v>
      </c>
      <c r="R18" s="22"/>
      <c r="S18" s="22"/>
    </row>
    <row r="19" spans="1:37" s="8" customFormat="1">
      <c r="A19" s="8">
        <f t="shared" si="3"/>
        <v>1</v>
      </c>
      <c r="B19" s="8" t="str">
        <f t="shared" si="3"/>
        <v>ngs</v>
      </c>
      <c r="C19" s="6" t="str">
        <f t="shared" si="2"/>
        <v>1.ngs</v>
      </c>
      <c r="D19" s="8" t="str">
        <f t="shared" si="3"/>
        <v>Female</v>
      </c>
      <c r="E19" s="8">
        <f t="shared" si="3"/>
        <v>18</v>
      </c>
      <c r="F19" s="8">
        <f t="shared" si="3"/>
        <v>1</v>
      </c>
      <c r="G19" s="8" t="str">
        <f t="shared" si="3"/>
        <v>segmented</v>
      </c>
      <c r="H19" s="8" t="str">
        <f t="shared" si="3"/>
        <v>L2</v>
      </c>
      <c r="I19" s="9">
        <f>IF(EXACT(G19,"continuous"),VLOOKUP(B19,Sheet1!$A$2:$G$18,7,FALSE), IF(EXACT(G19,"segmented"), VLOOKUP(B19,Sheet1!$A$2:$J$18,10,FALSE),NA))/4</f>
        <v>1</v>
      </c>
      <c r="J19" s="8" t="s">
        <v>90</v>
      </c>
      <c r="K19" s="8">
        <v>0</v>
      </c>
      <c r="L19" s="8">
        <v>1</v>
      </c>
      <c r="N19" s="8" t="s">
        <v>178</v>
      </c>
      <c r="O19" s="25" t="s">
        <v>178</v>
      </c>
      <c r="P19" s="6">
        <f t="shared" si="0"/>
        <v>3</v>
      </c>
      <c r="R19" s="22"/>
      <c r="S19" s="22"/>
    </row>
    <row r="20" spans="1:37" s="8" customFormat="1">
      <c r="A20" s="8">
        <f t="shared" si="3"/>
        <v>1</v>
      </c>
      <c r="B20" s="8" t="str">
        <f t="shared" si="3"/>
        <v>ngs</v>
      </c>
      <c r="C20" s="6" t="str">
        <f t="shared" si="2"/>
        <v>1.ngs</v>
      </c>
      <c r="D20" s="8" t="str">
        <f t="shared" si="3"/>
        <v>Female</v>
      </c>
      <c r="E20" s="8">
        <f t="shared" si="3"/>
        <v>18</v>
      </c>
      <c r="F20" s="8">
        <f t="shared" si="3"/>
        <v>1</v>
      </c>
      <c r="G20" s="8" t="str">
        <f t="shared" si="3"/>
        <v>segmented</v>
      </c>
      <c r="H20" s="8" t="str">
        <f t="shared" si="3"/>
        <v>L2</v>
      </c>
      <c r="I20" s="9">
        <f>IF(EXACT(G20,"continuous"),VLOOKUP(B20,Sheet1!$A$2:$G$18,7,FALSE), IF(EXACT(G20,"segmented"), VLOOKUP(B20,Sheet1!$A$2:$J$18,10,FALSE),NA))/4</f>
        <v>1</v>
      </c>
      <c r="J20" s="8" t="s">
        <v>84</v>
      </c>
      <c r="K20" s="8">
        <v>1</v>
      </c>
      <c r="L20" s="8">
        <v>1</v>
      </c>
      <c r="N20" s="8" t="s">
        <v>210</v>
      </c>
      <c r="O20" s="25" t="s">
        <v>210</v>
      </c>
      <c r="P20" s="6">
        <f t="shared" si="0"/>
        <v>3</v>
      </c>
      <c r="R20" s="23"/>
      <c r="S20" s="23"/>
    </row>
    <row r="21" spans="1:37" s="6" customFormat="1">
      <c r="A21" s="6">
        <v>3</v>
      </c>
      <c r="B21" s="6" t="str">
        <f>Sheet1!A3</f>
        <v>dw</v>
      </c>
      <c r="C21" s="6" t="str">
        <f t="shared" si="2"/>
        <v>3.dw</v>
      </c>
      <c r="D21" s="6" t="str">
        <f>Sheet1!B3</f>
        <v>Female</v>
      </c>
      <c r="E21" s="6">
        <f>Sheet1!C3</f>
        <v>0</v>
      </c>
      <c r="F21" s="6">
        <f>Sheet1!D3</f>
        <v>0</v>
      </c>
      <c r="G21" s="6" t="s">
        <v>67</v>
      </c>
      <c r="H21" s="10" t="str">
        <f>Sheet1!E3</f>
        <v>L1</v>
      </c>
      <c r="I21" s="7">
        <f>IF(EXACT(G21,"continuous"),VLOOKUP(B21,Sheet1!$A$2:$G$18,7,FALSE), IF(EXACT(G21,"segmented"), VLOOKUP(B21,Sheet1!$A$2:$J$18,10,FALSE),NA))/4</f>
        <v>0.5</v>
      </c>
      <c r="J21" s="6" t="s">
        <v>86</v>
      </c>
      <c r="K21" s="6">
        <v>1</v>
      </c>
      <c r="L21" s="6">
        <v>0</v>
      </c>
      <c r="N21" s="6" t="s">
        <v>277</v>
      </c>
      <c r="O21" s="24" t="s">
        <v>105</v>
      </c>
      <c r="P21" s="6">
        <f t="shared" si="0"/>
        <v>3</v>
      </c>
    </row>
    <row r="22" spans="1:37" s="6" customFormat="1">
      <c r="A22" s="6">
        <f>A21</f>
        <v>3</v>
      </c>
      <c r="B22" s="6" t="str">
        <f t="shared" ref="B22:H26" si="4">B21</f>
        <v>dw</v>
      </c>
      <c r="C22" s="6" t="str">
        <f t="shared" si="2"/>
        <v>3.dw</v>
      </c>
      <c r="D22" s="6" t="str">
        <f t="shared" si="4"/>
        <v>Female</v>
      </c>
      <c r="E22" s="6">
        <f t="shared" si="4"/>
        <v>0</v>
      </c>
      <c r="F22" s="6">
        <f t="shared" si="4"/>
        <v>0</v>
      </c>
      <c r="G22" s="6" t="str">
        <f t="shared" si="4"/>
        <v>continuous</v>
      </c>
      <c r="H22" s="6" t="str">
        <f t="shared" si="4"/>
        <v>L1</v>
      </c>
      <c r="I22" s="7">
        <f>IF(EXACT(G22,"continuous"),VLOOKUP(B22,Sheet1!$A$2:$G$18,7,FALSE), IF(EXACT(G22,"segmented"), VLOOKUP(B22,Sheet1!$A$2:$J$18,10,FALSE),NA))/4</f>
        <v>0.5</v>
      </c>
      <c r="J22" s="6" t="s">
        <v>93</v>
      </c>
      <c r="K22" s="6">
        <v>1</v>
      </c>
      <c r="L22" s="6">
        <v>0</v>
      </c>
      <c r="N22" s="6" t="s">
        <v>211</v>
      </c>
      <c r="O22" s="24" t="s">
        <v>316</v>
      </c>
      <c r="P22" s="6">
        <f t="shared" si="0"/>
        <v>4</v>
      </c>
    </row>
    <row r="23" spans="1:37" s="6" customFormat="1">
      <c r="A23" s="6">
        <f t="shared" ref="A23:A26" si="5">A22</f>
        <v>3</v>
      </c>
      <c r="B23" s="6" t="str">
        <f t="shared" si="4"/>
        <v>dw</v>
      </c>
      <c r="C23" s="6" t="str">
        <f t="shared" si="2"/>
        <v>3.dw</v>
      </c>
      <c r="D23" s="6" t="str">
        <f t="shared" si="4"/>
        <v>Female</v>
      </c>
      <c r="E23" s="6">
        <f t="shared" si="4"/>
        <v>0</v>
      </c>
      <c r="F23" s="6">
        <f t="shared" si="4"/>
        <v>0</v>
      </c>
      <c r="G23" s="6" t="str">
        <f t="shared" si="4"/>
        <v>continuous</v>
      </c>
      <c r="H23" s="6" t="str">
        <f t="shared" si="4"/>
        <v>L1</v>
      </c>
      <c r="I23" s="7">
        <f>IF(EXACT(G23,"continuous"),VLOOKUP(B23,Sheet1!$A$2:$G$18,7,FALSE), IF(EXACT(G23,"segmented"), VLOOKUP(B23,Sheet1!$A$2:$J$18,10,FALSE),NA))/4</f>
        <v>0.5</v>
      </c>
      <c r="J23" s="6" t="s">
        <v>94</v>
      </c>
      <c r="K23" s="6">
        <v>1</v>
      </c>
      <c r="L23" s="6">
        <v>1</v>
      </c>
      <c r="N23" s="6" t="s">
        <v>278</v>
      </c>
      <c r="O23" s="32" t="s">
        <v>94</v>
      </c>
      <c r="P23" s="6">
        <f t="shared" si="0"/>
        <v>4</v>
      </c>
    </row>
    <row r="24" spans="1:37" s="6" customFormat="1">
      <c r="A24" s="6">
        <f t="shared" si="5"/>
        <v>3</v>
      </c>
      <c r="B24" s="6" t="str">
        <f t="shared" si="4"/>
        <v>dw</v>
      </c>
      <c r="C24" s="6" t="str">
        <f t="shared" si="2"/>
        <v>3.dw</v>
      </c>
      <c r="D24" s="6" t="str">
        <f t="shared" si="4"/>
        <v>Female</v>
      </c>
      <c r="E24" s="6">
        <f t="shared" si="4"/>
        <v>0</v>
      </c>
      <c r="F24" s="6">
        <f t="shared" si="4"/>
        <v>0</v>
      </c>
      <c r="G24" s="6" t="str">
        <f t="shared" si="4"/>
        <v>continuous</v>
      </c>
      <c r="H24" s="6" t="str">
        <f t="shared" si="4"/>
        <v>L1</v>
      </c>
      <c r="I24" s="7">
        <f>IF(EXACT(G24,"continuous"),VLOOKUP(B24,Sheet1!$A$2:$G$18,7,FALSE), IF(EXACT(G24,"segmented"), VLOOKUP(B24,Sheet1!$A$2:$J$18,10,FALSE),NA))/4</f>
        <v>0.5</v>
      </c>
      <c r="J24" s="6" t="s">
        <v>95</v>
      </c>
      <c r="K24" s="6">
        <v>0</v>
      </c>
      <c r="L24" s="6">
        <v>1</v>
      </c>
      <c r="N24" s="6" t="s">
        <v>202</v>
      </c>
      <c r="O24" s="24" t="s">
        <v>317</v>
      </c>
      <c r="P24" s="6">
        <f t="shared" si="0"/>
        <v>6</v>
      </c>
    </row>
    <row r="25" spans="1:37" s="8" customFormat="1">
      <c r="A25" s="8">
        <f t="shared" si="5"/>
        <v>3</v>
      </c>
      <c r="B25" s="8" t="str">
        <f t="shared" si="4"/>
        <v>dw</v>
      </c>
      <c r="C25" s="6" t="str">
        <f t="shared" si="2"/>
        <v>3.dw</v>
      </c>
      <c r="D25" s="8" t="str">
        <f t="shared" si="4"/>
        <v>Female</v>
      </c>
      <c r="E25" s="8">
        <f t="shared" si="4"/>
        <v>0</v>
      </c>
      <c r="F25" s="8">
        <f t="shared" si="4"/>
        <v>0</v>
      </c>
      <c r="G25" s="8" t="s">
        <v>83</v>
      </c>
      <c r="H25" s="11" t="str">
        <f>Sheet1!H3</f>
        <v>L2</v>
      </c>
      <c r="I25" s="9">
        <f>IF(EXACT(G25,"continuous"),VLOOKUP(B25,Sheet1!$A$2:$G$18,7,FALSE), IF(EXACT(G25,"segmented"), VLOOKUP(B25,Sheet1!$A$2:$J$18,10,FALSE),NA))/4</f>
        <v>1</v>
      </c>
      <c r="J25" s="8" t="s">
        <v>96</v>
      </c>
      <c r="K25" s="8">
        <v>1</v>
      </c>
      <c r="L25" s="8">
        <v>1</v>
      </c>
      <c r="N25" s="8" t="s">
        <v>178</v>
      </c>
      <c r="O25" s="25" t="s">
        <v>178</v>
      </c>
      <c r="P25" s="6">
        <f t="shared" si="0"/>
        <v>3</v>
      </c>
    </row>
    <row r="26" spans="1:37" s="8" customFormat="1">
      <c r="A26" s="8">
        <f t="shared" si="5"/>
        <v>3</v>
      </c>
      <c r="B26" s="8" t="str">
        <f t="shared" si="4"/>
        <v>dw</v>
      </c>
      <c r="C26" s="6" t="str">
        <f t="shared" si="2"/>
        <v>3.dw</v>
      </c>
      <c r="D26" s="8" t="str">
        <f t="shared" si="4"/>
        <v>Female</v>
      </c>
      <c r="E26" s="8">
        <f t="shared" si="4"/>
        <v>0</v>
      </c>
      <c r="F26" s="8">
        <f t="shared" si="4"/>
        <v>0</v>
      </c>
      <c r="G26" s="8" t="str">
        <f t="shared" si="4"/>
        <v>segmented</v>
      </c>
      <c r="H26" s="8" t="str">
        <f t="shared" si="4"/>
        <v>L2</v>
      </c>
      <c r="I26" s="9">
        <f>IF(EXACT(G26,"continuous"),VLOOKUP(B26,Sheet1!$A$2:$G$18,7,FALSE), IF(EXACT(G26,"segmented"), VLOOKUP(B26,Sheet1!$A$2:$J$18,10,FALSE),NA))/4</f>
        <v>1</v>
      </c>
      <c r="J26" s="8" t="s">
        <v>84</v>
      </c>
      <c r="K26" s="8">
        <v>1</v>
      </c>
      <c r="L26" s="8">
        <v>1</v>
      </c>
      <c r="N26" s="8" t="s">
        <v>210</v>
      </c>
      <c r="O26" s="25" t="s">
        <v>210</v>
      </c>
      <c r="P26" s="6">
        <f t="shared" si="0"/>
        <v>3</v>
      </c>
    </row>
    <row r="27" spans="1:37" s="6" customFormat="1">
      <c r="A27" s="6">
        <v>5</v>
      </c>
      <c r="B27" s="6" t="str">
        <f>Sheet1!A4</f>
        <v>tr</v>
      </c>
      <c r="C27" s="6" t="str">
        <f t="shared" si="2"/>
        <v>5.tr</v>
      </c>
      <c r="D27" s="6" t="str">
        <f>Sheet1!B4</f>
        <v>Female</v>
      </c>
      <c r="E27" s="6">
        <f>Sheet1!C4</f>
        <v>18</v>
      </c>
      <c r="F27" s="6">
        <f>Sheet1!D4</f>
        <v>0</v>
      </c>
      <c r="G27" s="6" t="s">
        <v>67</v>
      </c>
      <c r="H27" s="14" t="str">
        <f>Sheet1!E4</f>
        <v>L1</v>
      </c>
      <c r="I27" s="7">
        <f>IF(EXACT(G27,"continuous"),VLOOKUP(B27,Sheet1!$A$2:$G$18,7,FALSE), IF(EXACT(G27,"segmented"), VLOOKUP(B27,Sheet1!$A$2:$J$18,10,FALSE),NA))/4</f>
        <v>0.25</v>
      </c>
      <c r="J27" s="6" t="s">
        <v>97</v>
      </c>
      <c r="K27" s="6">
        <v>1</v>
      </c>
      <c r="L27" s="6">
        <v>1</v>
      </c>
      <c r="M27" s="6" t="s">
        <v>101</v>
      </c>
      <c r="N27" s="6" t="s">
        <v>202</v>
      </c>
      <c r="O27" s="32" t="s">
        <v>72</v>
      </c>
      <c r="P27" s="6">
        <f t="shared" si="0"/>
        <v>1</v>
      </c>
    </row>
    <row r="28" spans="1:37" s="6" customFormat="1">
      <c r="A28" s="6">
        <f>A27</f>
        <v>5</v>
      </c>
      <c r="B28" s="6" t="str">
        <f t="shared" ref="B28:H33" si="6">B27</f>
        <v>tr</v>
      </c>
      <c r="C28" s="6" t="str">
        <f t="shared" si="2"/>
        <v>5.tr</v>
      </c>
      <c r="D28" s="6" t="str">
        <f t="shared" si="6"/>
        <v>Female</v>
      </c>
      <c r="E28" s="6">
        <f t="shared" si="6"/>
        <v>18</v>
      </c>
      <c r="F28" s="6">
        <f t="shared" si="6"/>
        <v>0</v>
      </c>
      <c r="G28" s="6" t="str">
        <f t="shared" si="6"/>
        <v>continuous</v>
      </c>
      <c r="H28" s="6" t="str">
        <f t="shared" si="6"/>
        <v>L1</v>
      </c>
      <c r="I28" s="7">
        <f>IF(EXACT(G28,"continuous"),VLOOKUP(B28,Sheet1!$A$2:$G$18,7,FALSE), IF(EXACT(G28,"segmented"), VLOOKUP(B28,Sheet1!$A$2:$J$18,10,FALSE),NA))/4</f>
        <v>0.25</v>
      </c>
      <c r="J28" s="6" t="s">
        <v>98</v>
      </c>
      <c r="K28" s="6">
        <v>1</v>
      </c>
      <c r="L28" s="6">
        <v>1</v>
      </c>
      <c r="M28" s="6" t="s">
        <v>103</v>
      </c>
      <c r="N28" s="6" t="s">
        <v>353</v>
      </c>
      <c r="O28" s="32" t="s">
        <v>502</v>
      </c>
      <c r="P28" s="6">
        <f t="shared" si="0"/>
        <v>3</v>
      </c>
    </row>
    <row r="29" spans="1:37" s="6" customFormat="1">
      <c r="A29" s="6">
        <f t="shared" ref="A29:A33" si="7">A28</f>
        <v>5</v>
      </c>
      <c r="B29" s="6" t="str">
        <f t="shared" si="6"/>
        <v>tr</v>
      </c>
      <c r="C29" s="6" t="str">
        <f t="shared" si="2"/>
        <v>5.tr</v>
      </c>
      <c r="D29" s="6" t="str">
        <f t="shared" si="6"/>
        <v>Female</v>
      </c>
      <c r="E29" s="6">
        <f t="shared" si="6"/>
        <v>18</v>
      </c>
      <c r="F29" s="6">
        <f t="shared" si="6"/>
        <v>0</v>
      </c>
      <c r="G29" s="6" t="str">
        <f t="shared" si="6"/>
        <v>continuous</v>
      </c>
      <c r="H29" s="6" t="str">
        <f t="shared" si="6"/>
        <v>L1</v>
      </c>
      <c r="I29" s="7">
        <f>IF(EXACT(G29,"continuous"),VLOOKUP(B29,Sheet1!$A$2:$G$18,7,FALSE), IF(EXACT(G29,"segmented"), VLOOKUP(B29,Sheet1!$A$2:$J$18,10,FALSE),NA))/4</f>
        <v>0.25</v>
      </c>
      <c r="J29" s="6" t="s">
        <v>99</v>
      </c>
      <c r="K29" s="6">
        <v>1</v>
      </c>
      <c r="L29" s="6">
        <v>0</v>
      </c>
      <c r="N29" s="6" t="s">
        <v>212</v>
      </c>
      <c r="O29" s="32" t="s">
        <v>460</v>
      </c>
      <c r="P29" s="6">
        <f t="shared" si="0"/>
        <v>3</v>
      </c>
    </row>
    <row r="30" spans="1:37" s="6" customFormat="1">
      <c r="A30" s="6">
        <f t="shared" si="7"/>
        <v>5</v>
      </c>
      <c r="B30" s="6" t="str">
        <f t="shared" si="6"/>
        <v>tr</v>
      </c>
      <c r="C30" s="6" t="str">
        <f t="shared" si="2"/>
        <v>5.tr</v>
      </c>
      <c r="D30" s="6" t="str">
        <f t="shared" si="6"/>
        <v>Female</v>
      </c>
      <c r="E30" s="6">
        <f t="shared" si="6"/>
        <v>18</v>
      </c>
      <c r="F30" s="6">
        <f t="shared" si="6"/>
        <v>0</v>
      </c>
      <c r="G30" s="6" t="str">
        <f t="shared" si="6"/>
        <v>continuous</v>
      </c>
      <c r="H30" s="6" t="str">
        <f t="shared" si="6"/>
        <v>L1</v>
      </c>
      <c r="I30" s="7">
        <f>IF(EXACT(G30,"continuous"),VLOOKUP(B30,Sheet1!$A$2:$G$18,7,FALSE), IF(EXACT(G30,"segmented"), VLOOKUP(B30,Sheet1!$A$2:$J$18,10,FALSE),NA))/4</f>
        <v>0.25</v>
      </c>
      <c r="J30" s="6" t="s">
        <v>102</v>
      </c>
      <c r="K30" s="6">
        <v>0</v>
      </c>
      <c r="L30" s="6">
        <v>1</v>
      </c>
      <c r="N30" s="6" t="s">
        <v>265</v>
      </c>
      <c r="O30" s="24" t="s">
        <v>318</v>
      </c>
      <c r="P30" s="6">
        <f t="shared" si="0"/>
        <v>3</v>
      </c>
    </row>
    <row r="31" spans="1:37" s="6" customFormat="1">
      <c r="A31" s="6">
        <f t="shared" si="7"/>
        <v>5</v>
      </c>
      <c r="B31" s="6" t="str">
        <f t="shared" si="6"/>
        <v>tr</v>
      </c>
      <c r="C31" s="6" t="str">
        <f t="shared" si="2"/>
        <v>5.tr</v>
      </c>
      <c r="D31" s="6" t="str">
        <f t="shared" si="6"/>
        <v>Female</v>
      </c>
      <c r="E31" s="6">
        <f t="shared" si="6"/>
        <v>18</v>
      </c>
      <c r="F31" s="6">
        <f t="shared" si="6"/>
        <v>0</v>
      </c>
      <c r="G31" s="6" t="str">
        <f t="shared" si="6"/>
        <v>continuous</v>
      </c>
      <c r="H31" s="6" t="str">
        <f t="shared" si="6"/>
        <v>L1</v>
      </c>
      <c r="I31" s="7">
        <f>IF(EXACT(G31,"continuous"),VLOOKUP(B31,Sheet1!$A$2:$G$18,7,FALSE), IF(EXACT(G31,"segmented"), VLOOKUP(B31,Sheet1!$A$2:$J$18,10,FALSE),NA))/4</f>
        <v>0.25</v>
      </c>
      <c r="J31" s="6" t="s">
        <v>100</v>
      </c>
      <c r="K31" s="6">
        <v>1</v>
      </c>
      <c r="L31" s="6">
        <v>1</v>
      </c>
      <c r="M31" s="6" t="s">
        <v>104</v>
      </c>
      <c r="N31" s="6" t="s">
        <v>263</v>
      </c>
      <c r="O31" s="32" t="s">
        <v>499</v>
      </c>
      <c r="P31" s="6">
        <f t="shared" si="0"/>
        <v>4</v>
      </c>
    </row>
    <row r="32" spans="1:37" s="15" customFormat="1">
      <c r="A32" s="8">
        <f t="shared" si="7"/>
        <v>5</v>
      </c>
      <c r="B32" s="8" t="str">
        <f t="shared" si="6"/>
        <v>tr</v>
      </c>
      <c r="C32" s="6" t="str">
        <f t="shared" si="2"/>
        <v>5.tr</v>
      </c>
      <c r="D32" s="8" t="str">
        <f t="shared" si="6"/>
        <v>Female</v>
      </c>
      <c r="E32" s="8">
        <f t="shared" si="6"/>
        <v>18</v>
      </c>
      <c r="F32" s="8">
        <f t="shared" si="6"/>
        <v>0</v>
      </c>
      <c r="G32" s="8" t="s">
        <v>83</v>
      </c>
      <c r="H32" s="8" t="str">
        <f>Sheet1!H4</f>
        <v>L2</v>
      </c>
      <c r="I32" s="9">
        <f>IF(EXACT(G32,"continuous"),VLOOKUP(B32,Sheet1!$A$2:$G$18,7,FALSE), IF(EXACT(G32,"segmented"), VLOOKUP(B32,Sheet1!$A$2:$J$18,10,FALSE),NA))/4</f>
        <v>0.75</v>
      </c>
      <c r="J32" s="8" t="s">
        <v>105</v>
      </c>
      <c r="K32" s="8">
        <v>1</v>
      </c>
      <c r="L32" s="8">
        <v>1</v>
      </c>
      <c r="M32" s="8"/>
      <c r="N32" s="8" t="s">
        <v>105</v>
      </c>
      <c r="O32" s="25" t="s">
        <v>105</v>
      </c>
      <c r="P32" s="6">
        <f t="shared" si="0"/>
        <v>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s="15" customFormat="1">
      <c r="A33" s="8">
        <f t="shared" si="7"/>
        <v>5</v>
      </c>
      <c r="B33" s="8" t="str">
        <f t="shared" si="6"/>
        <v>tr</v>
      </c>
      <c r="C33" s="6" t="str">
        <f t="shared" si="2"/>
        <v>5.tr</v>
      </c>
      <c r="D33" s="8" t="str">
        <f t="shared" si="6"/>
        <v>Female</v>
      </c>
      <c r="E33" s="8">
        <f t="shared" si="6"/>
        <v>18</v>
      </c>
      <c r="F33" s="8">
        <f t="shared" si="6"/>
        <v>0</v>
      </c>
      <c r="G33" s="8" t="str">
        <f t="shared" si="6"/>
        <v>segmented</v>
      </c>
      <c r="H33" s="8" t="str">
        <f t="shared" si="6"/>
        <v>L2</v>
      </c>
      <c r="I33" s="9">
        <f>IF(EXACT(G33,"continuous"),VLOOKUP(B33,Sheet1!$A$2:$G$18,7,FALSE), IF(EXACT(G33,"segmented"), VLOOKUP(B33,Sheet1!$A$2:$J$18,10,FALSE),NA))/4</f>
        <v>0.75</v>
      </c>
      <c r="J33" s="8" t="s">
        <v>84</v>
      </c>
      <c r="K33" s="8">
        <v>1</v>
      </c>
      <c r="L33" s="8">
        <v>1</v>
      </c>
      <c r="M33" s="8" t="s">
        <v>106</v>
      </c>
      <c r="N33" s="8" t="s">
        <v>210</v>
      </c>
      <c r="O33" s="25" t="s">
        <v>210</v>
      </c>
      <c r="P33" s="6">
        <f t="shared" si="0"/>
        <v>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s="6" customFormat="1">
      <c r="A34" s="6">
        <v>7</v>
      </c>
      <c r="B34" s="6" t="str">
        <f>Sheet1!A5</f>
        <v>nw</v>
      </c>
      <c r="C34" s="6" t="str">
        <f t="shared" si="2"/>
        <v>7.nw</v>
      </c>
      <c r="D34" s="6" t="str">
        <f>Sheet1!B5</f>
        <v>Female</v>
      </c>
      <c r="E34" s="6">
        <f>Sheet1!C5</f>
        <v>18</v>
      </c>
      <c r="F34" s="6">
        <f>Sheet1!D5</f>
        <v>1</v>
      </c>
      <c r="G34" s="6" t="s">
        <v>67</v>
      </c>
      <c r="H34" s="6" t="str">
        <f>Sheet1!E5</f>
        <v>L1</v>
      </c>
      <c r="I34" s="7">
        <f>IF(EXACT(G34,"continuous"),VLOOKUP(B34,Sheet1!$A$2:$G$18,7,FALSE), IF(EXACT(G34,"segmented"), VLOOKUP(B34,Sheet1!$A$2:$J$18,10,FALSE),NA))/4</f>
        <v>0.75</v>
      </c>
      <c r="J34" s="6" t="s">
        <v>107</v>
      </c>
      <c r="K34" s="6">
        <v>1</v>
      </c>
      <c r="L34" s="6">
        <v>1</v>
      </c>
      <c r="M34" s="6" t="s">
        <v>114</v>
      </c>
      <c r="N34" s="6" t="s">
        <v>202</v>
      </c>
      <c r="O34" s="24" t="s">
        <v>330</v>
      </c>
      <c r="P34" s="6">
        <f t="shared" si="0"/>
        <v>3</v>
      </c>
    </row>
    <row r="35" spans="1:37" s="6" customFormat="1">
      <c r="A35" s="6">
        <f>A34</f>
        <v>7</v>
      </c>
      <c r="B35" s="6" t="str">
        <f t="shared" ref="B35:H41" si="8">B34</f>
        <v>nw</v>
      </c>
      <c r="C35" s="6" t="str">
        <f t="shared" si="2"/>
        <v>7.nw</v>
      </c>
      <c r="D35" s="6" t="str">
        <f t="shared" si="8"/>
        <v>Female</v>
      </c>
      <c r="E35" s="6">
        <f t="shared" si="8"/>
        <v>18</v>
      </c>
      <c r="F35" s="6">
        <f t="shared" si="8"/>
        <v>1</v>
      </c>
      <c r="G35" s="6" t="str">
        <f t="shared" si="8"/>
        <v>continuous</v>
      </c>
      <c r="H35" s="6" t="str">
        <f t="shared" si="8"/>
        <v>L1</v>
      </c>
      <c r="I35" s="7">
        <f>IF(EXACT(G35,"continuous"),VLOOKUP(B35,Sheet1!$A$2:$G$18,7,FALSE), IF(EXACT(G35,"segmented"), VLOOKUP(B35,Sheet1!$A$2:$J$18,10,FALSE),NA))/4</f>
        <v>0.75</v>
      </c>
      <c r="J35" s="6" t="s">
        <v>108</v>
      </c>
      <c r="K35" s="6">
        <v>1</v>
      </c>
      <c r="L35" s="6">
        <v>1</v>
      </c>
      <c r="N35" s="6" t="s">
        <v>202</v>
      </c>
      <c r="O35" s="32" t="s">
        <v>354</v>
      </c>
      <c r="P35" s="6">
        <f t="shared" si="0"/>
        <v>3</v>
      </c>
    </row>
    <row r="36" spans="1:37" s="8" customFormat="1">
      <c r="A36" s="8">
        <f>A35</f>
        <v>7</v>
      </c>
      <c r="B36" s="8" t="str">
        <f t="shared" si="8"/>
        <v>nw</v>
      </c>
      <c r="C36" s="6" t="str">
        <f t="shared" si="2"/>
        <v>7.nw</v>
      </c>
      <c r="D36" s="8" t="str">
        <f t="shared" si="8"/>
        <v>Female</v>
      </c>
      <c r="E36" s="8">
        <f t="shared" si="8"/>
        <v>18</v>
      </c>
      <c r="F36" s="8">
        <f t="shared" si="8"/>
        <v>1</v>
      </c>
      <c r="G36" s="8" t="s">
        <v>83</v>
      </c>
      <c r="H36" s="8" t="str">
        <f>Sheet1!H5</f>
        <v>L2</v>
      </c>
      <c r="I36" s="9">
        <f>IF(EXACT(G36,"continuous"),VLOOKUP(B36,Sheet1!$A$2:$G$18,7,FALSE), IF(EXACT(G36,"segmented"), VLOOKUP(B36,Sheet1!$A$2:$J$18,10,FALSE),NA))/4</f>
        <v>1</v>
      </c>
      <c r="J36" s="8" t="s">
        <v>71</v>
      </c>
      <c r="K36" s="8">
        <v>1</v>
      </c>
      <c r="L36" s="8">
        <v>1</v>
      </c>
      <c r="N36" s="8" t="s">
        <v>279</v>
      </c>
      <c r="O36" s="8" t="s">
        <v>312</v>
      </c>
      <c r="P36" s="6">
        <f t="shared" si="0"/>
        <v>1</v>
      </c>
    </row>
    <row r="37" spans="1:37" s="8" customFormat="1">
      <c r="A37" s="8">
        <f t="shared" ref="A37:A41" si="9">A36</f>
        <v>7</v>
      </c>
      <c r="B37" s="8" t="str">
        <f t="shared" si="8"/>
        <v>nw</v>
      </c>
      <c r="C37" s="6" t="str">
        <f t="shared" si="2"/>
        <v>7.nw</v>
      </c>
      <c r="D37" s="8" t="str">
        <f t="shared" si="8"/>
        <v>Female</v>
      </c>
      <c r="E37" s="8">
        <f t="shared" si="8"/>
        <v>18</v>
      </c>
      <c r="F37" s="8">
        <f t="shared" si="8"/>
        <v>1</v>
      </c>
      <c r="G37" s="8" t="str">
        <f t="shared" si="8"/>
        <v>segmented</v>
      </c>
      <c r="H37" s="8" t="str">
        <f t="shared" si="8"/>
        <v>L2</v>
      </c>
      <c r="I37" s="9">
        <f>IF(EXACT(G37,"continuous"),VLOOKUP(B37,Sheet1!$A$2:$G$18,7,FALSE), IF(EXACT(G37,"segmented"), VLOOKUP(B37,Sheet1!$A$2:$J$18,10,FALSE),NA))/4</f>
        <v>1</v>
      </c>
      <c r="J37" s="8" t="s">
        <v>109</v>
      </c>
      <c r="K37" s="8">
        <v>1</v>
      </c>
      <c r="L37" s="8">
        <v>1</v>
      </c>
      <c r="N37" s="8" t="s">
        <v>178</v>
      </c>
      <c r="O37" s="25" t="s">
        <v>178</v>
      </c>
      <c r="P37" s="6">
        <f t="shared" si="0"/>
        <v>3</v>
      </c>
    </row>
    <row r="38" spans="1:37" s="8" customFormat="1">
      <c r="A38" s="8">
        <f t="shared" si="9"/>
        <v>7</v>
      </c>
      <c r="B38" s="8" t="str">
        <f t="shared" si="8"/>
        <v>nw</v>
      </c>
      <c r="C38" s="6" t="str">
        <f t="shared" si="2"/>
        <v>7.nw</v>
      </c>
      <c r="D38" s="8" t="str">
        <f t="shared" si="8"/>
        <v>Female</v>
      </c>
      <c r="E38" s="8">
        <f t="shared" si="8"/>
        <v>18</v>
      </c>
      <c r="F38" s="8">
        <f t="shared" si="8"/>
        <v>1</v>
      </c>
      <c r="G38" s="8" t="str">
        <f t="shared" si="8"/>
        <v>segmented</v>
      </c>
      <c r="H38" s="8" t="str">
        <f t="shared" si="8"/>
        <v>L2</v>
      </c>
      <c r="I38" s="9">
        <f>IF(EXACT(G38,"continuous"),VLOOKUP(B38,Sheet1!$A$2:$G$18,7,FALSE), IF(EXACT(G38,"segmented"), VLOOKUP(B38,Sheet1!$A$2:$J$18,10,FALSE),NA))/4</f>
        <v>1</v>
      </c>
      <c r="J38" s="8" t="s">
        <v>86</v>
      </c>
      <c r="K38" s="8">
        <v>1</v>
      </c>
      <c r="L38" s="8">
        <v>1</v>
      </c>
      <c r="N38" s="8" t="s">
        <v>105</v>
      </c>
      <c r="O38" s="25" t="s">
        <v>105</v>
      </c>
      <c r="P38" s="6">
        <f t="shared" si="0"/>
        <v>3</v>
      </c>
    </row>
    <row r="39" spans="1:37" s="8" customFormat="1">
      <c r="A39" s="8">
        <f t="shared" si="9"/>
        <v>7</v>
      </c>
      <c r="B39" s="8" t="str">
        <f t="shared" si="8"/>
        <v>nw</v>
      </c>
      <c r="C39" s="6" t="str">
        <f t="shared" si="2"/>
        <v>7.nw</v>
      </c>
      <c r="D39" s="8" t="str">
        <f t="shared" si="8"/>
        <v>Female</v>
      </c>
      <c r="E39" s="8">
        <f t="shared" si="8"/>
        <v>18</v>
      </c>
      <c r="F39" s="8">
        <f t="shared" si="8"/>
        <v>1</v>
      </c>
      <c r="G39" s="8" t="str">
        <f t="shared" si="8"/>
        <v>segmented</v>
      </c>
      <c r="H39" s="8" t="str">
        <f t="shared" si="8"/>
        <v>L2</v>
      </c>
      <c r="I39" s="9">
        <f>IF(EXACT(G39,"continuous"),VLOOKUP(B39,Sheet1!$A$2:$G$18,7,FALSE), IF(EXACT(G39,"segmented"), VLOOKUP(B39,Sheet1!$A$2:$J$18,10,FALSE),NA))/4</f>
        <v>1</v>
      </c>
      <c r="J39" s="8" t="s">
        <v>113</v>
      </c>
      <c r="K39" s="8">
        <v>0</v>
      </c>
      <c r="L39" s="8">
        <v>1</v>
      </c>
      <c r="N39" s="8" t="s">
        <v>105</v>
      </c>
      <c r="O39" s="8" t="s">
        <v>105</v>
      </c>
      <c r="P39" s="6">
        <f t="shared" si="0"/>
        <v>3</v>
      </c>
    </row>
    <row r="40" spans="1:37" s="8" customFormat="1">
      <c r="A40" s="8">
        <f t="shared" si="9"/>
        <v>7</v>
      </c>
      <c r="B40" s="8" t="str">
        <f t="shared" si="8"/>
        <v>nw</v>
      </c>
      <c r="C40" s="6" t="str">
        <f t="shared" si="2"/>
        <v>7.nw</v>
      </c>
      <c r="D40" s="8" t="str">
        <f t="shared" si="8"/>
        <v>Female</v>
      </c>
      <c r="E40" s="8">
        <f t="shared" si="8"/>
        <v>18</v>
      </c>
      <c r="F40" s="8">
        <f t="shared" si="8"/>
        <v>1</v>
      </c>
      <c r="G40" s="8" t="str">
        <f t="shared" si="8"/>
        <v>segmented</v>
      </c>
      <c r="H40" s="8" t="str">
        <f t="shared" si="8"/>
        <v>L2</v>
      </c>
      <c r="I40" s="9">
        <f>IF(EXACT(G40,"continuous"),VLOOKUP(B40,Sheet1!$A$2:$G$18,7,FALSE), IF(EXACT(G40,"segmented"), VLOOKUP(B40,Sheet1!$A$2:$J$18,10,FALSE),NA))/4</f>
        <v>1</v>
      </c>
      <c r="J40" s="8" t="s">
        <v>110</v>
      </c>
      <c r="K40" s="8">
        <v>1</v>
      </c>
      <c r="L40" s="8">
        <v>1</v>
      </c>
      <c r="M40" s="8" t="s">
        <v>112</v>
      </c>
      <c r="N40" s="8" t="s">
        <v>280</v>
      </c>
      <c r="O40" s="25" t="s">
        <v>110</v>
      </c>
      <c r="P40" s="6">
        <f t="shared" si="0"/>
        <v>3</v>
      </c>
    </row>
    <row r="41" spans="1:37" s="8" customFormat="1">
      <c r="A41" s="8">
        <f t="shared" si="9"/>
        <v>7</v>
      </c>
      <c r="B41" s="8" t="str">
        <f t="shared" si="8"/>
        <v>nw</v>
      </c>
      <c r="C41" s="6" t="str">
        <f t="shared" si="2"/>
        <v>7.nw</v>
      </c>
      <c r="D41" s="8" t="str">
        <f t="shared" si="8"/>
        <v>Female</v>
      </c>
      <c r="E41" s="8">
        <f t="shared" si="8"/>
        <v>18</v>
      </c>
      <c r="F41" s="8">
        <f t="shared" si="8"/>
        <v>1</v>
      </c>
      <c r="G41" s="8" t="str">
        <f t="shared" si="8"/>
        <v>segmented</v>
      </c>
      <c r="H41" s="8" t="str">
        <f t="shared" si="8"/>
        <v>L2</v>
      </c>
      <c r="I41" s="9">
        <f>IF(EXACT(G41,"continuous"),VLOOKUP(B41,Sheet1!$A$2:$G$18,7,FALSE), IF(EXACT(G41,"segmented"), VLOOKUP(B41,Sheet1!$A$2:$J$18,10,FALSE),NA))/4</f>
        <v>1</v>
      </c>
      <c r="J41" s="8" t="s">
        <v>111</v>
      </c>
      <c r="K41" s="8">
        <v>1</v>
      </c>
      <c r="L41" s="8">
        <v>1</v>
      </c>
      <c r="N41" s="8" t="s">
        <v>105</v>
      </c>
      <c r="O41" s="31" t="s">
        <v>350</v>
      </c>
      <c r="P41" s="6">
        <f t="shared" si="0"/>
        <v>2</v>
      </c>
    </row>
    <row r="42" spans="1:37">
      <c r="A42" s="6">
        <v>9</v>
      </c>
      <c r="B42" s="6" t="s">
        <v>17</v>
      </c>
      <c r="C42" s="6" t="str">
        <f t="shared" si="2"/>
        <v>9.sp</v>
      </c>
      <c r="D42" s="6" t="s">
        <v>11</v>
      </c>
      <c r="E42" s="6">
        <v>20</v>
      </c>
      <c r="F42" s="17">
        <v>2</v>
      </c>
      <c r="G42" s="18" t="s">
        <v>67</v>
      </c>
      <c r="H42" s="6" t="s">
        <v>492</v>
      </c>
      <c r="I42" s="7">
        <f>IF(EXACT(G42,"continuous"),VLOOKUP(B42,Sheet1!$A$2:$G$18,7,FALSE), IF(EXACT(G42,"segmented"), VLOOKUP(B42,Sheet1!$A$2:$J$18,10,FALSE),NA))/4</f>
        <v>0</v>
      </c>
      <c r="J42" s="6" t="s">
        <v>129</v>
      </c>
      <c r="K42" s="6">
        <v>1</v>
      </c>
      <c r="L42" s="6">
        <v>1</v>
      </c>
      <c r="M42" s="6"/>
      <c r="N42" s="6" t="s">
        <v>272</v>
      </c>
      <c r="O42" s="24" t="s">
        <v>412</v>
      </c>
      <c r="P42" s="6">
        <f t="shared" si="0"/>
        <v>5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>
        <v>9</v>
      </c>
      <c r="B43" s="6" t="s">
        <v>17</v>
      </c>
      <c r="C43" s="6" t="str">
        <f t="shared" si="2"/>
        <v>9.sp</v>
      </c>
      <c r="D43" s="6" t="s">
        <v>11</v>
      </c>
      <c r="E43" s="6">
        <v>20</v>
      </c>
      <c r="F43" s="17">
        <v>2</v>
      </c>
      <c r="G43" s="18" t="s">
        <v>67</v>
      </c>
      <c r="H43" s="6" t="s">
        <v>492</v>
      </c>
      <c r="I43" s="7">
        <f>IF(EXACT(G43,"continuous"),VLOOKUP(B43,Sheet1!$A$2:$G$18,7,FALSE), IF(EXACT(G43,"segmented"), VLOOKUP(B43,Sheet1!$A$2:$J$18,10,FALSE),NA))/4</f>
        <v>0</v>
      </c>
      <c r="J43" s="6" t="s">
        <v>130</v>
      </c>
      <c r="K43" s="6">
        <v>1</v>
      </c>
      <c r="L43" s="6">
        <v>1</v>
      </c>
      <c r="M43" s="6"/>
      <c r="N43" s="6" t="s">
        <v>281</v>
      </c>
      <c r="O43" s="24" t="s">
        <v>503</v>
      </c>
      <c r="P43" s="6">
        <f t="shared" si="0"/>
        <v>3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>
        <v>9</v>
      </c>
      <c r="B44" s="6" t="s">
        <v>17</v>
      </c>
      <c r="C44" s="6" t="str">
        <f t="shared" si="2"/>
        <v>9.sp</v>
      </c>
      <c r="D44" s="6" t="s">
        <v>11</v>
      </c>
      <c r="E44" s="6">
        <v>20</v>
      </c>
      <c r="F44" s="17">
        <v>2</v>
      </c>
      <c r="G44" s="18" t="s">
        <v>67</v>
      </c>
      <c r="H44" s="6" t="s">
        <v>492</v>
      </c>
      <c r="I44" s="7">
        <f>IF(EXACT(G44,"continuous"),VLOOKUP(B44,Sheet1!$A$2:$G$18,7,FALSE), IF(EXACT(G44,"segmented"), VLOOKUP(B44,Sheet1!$A$2:$J$18,10,FALSE),NA))/4</f>
        <v>0</v>
      </c>
      <c r="J44" s="6" t="s">
        <v>131</v>
      </c>
      <c r="K44" s="6">
        <v>1</v>
      </c>
      <c r="L44" s="6">
        <v>1</v>
      </c>
      <c r="M44" s="6"/>
      <c r="N44" s="6" t="s">
        <v>282</v>
      </c>
      <c r="O44" s="6" t="s">
        <v>319</v>
      </c>
      <c r="P44" s="6">
        <f t="shared" si="0"/>
        <v>1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>
        <v>9</v>
      </c>
      <c r="B45" s="6" t="s">
        <v>17</v>
      </c>
      <c r="C45" s="6" t="str">
        <f t="shared" si="2"/>
        <v>9.sp</v>
      </c>
      <c r="D45" s="6" t="s">
        <v>11</v>
      </c>
      <c r="E45" s="6">
        <v>20</v>
      </c>
      <c r="F45" s="17">
        <v>2</v>
      </c>
      <c r="G45" s="18" t="s">
        <v>67</v>
      </c>
      <c r="H45" s="6" t="s">
        <v>492</v>
      </c>
      <c r="I45" s="7">
        <f>IF(EXACT(G45,"continuous"),VLOOKUP(B45,Sheet1!$A$2:$G$18,7,FALSE), IF(EXACT(G45,"segmented"), VLOOKUP(B45,Sheet1!$A$2:$J$18,10,FALSE),NA))/4</f>
        <v>0</v>
      </c>
      <c r="J45" s="6" t="s">
        <v>132</v>
      </c>
      <c r="K45" s="6">
        <v>1</v>
      </c>
      <c r="L45" s="6">
        <v>1</v>
      </c>
      <c r="M45" s="6"/>
      <c r="N45" s="6" t="s">
        <v>283</v>
      </c>
      <c r="O45" s="24" t="s">
        <v>504</v>
      </c>
      <c r="P45" s="6">
        <f t="shared" si="0"/>
        <v>1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>
        <v>9</v>
      </c>
      <c r="B46" s="6" t="s">
        <v>17</v>
      </c>
      <c r="C46" s="6" t="str">
        <f t="shared" si="2"/>
        <v>9.sp</v>
      </c>
      <c r="D46" s="6" t="s">
        <v>11</v>
      </c>
      <c r="E46" s="6">
        <v>20</v>
      </c>
      <c r="F46" s="17">
        <v>2</v>
      </c>
      <c r="G46" s="18" t="s">
        <v>67</v>
      </c>
      <c r="H46" s="6" t="s">
        <v>492</v>
      </c>
      <c r="I46" s="7">
        <f>IF(EXACT(G46,"continuous"),VLOOKUP(B46,Sheet1!$A$2:$G$18,7,FALSE), IF(EXACT(G46,"segmented"), VLOOKUP(B46,Sheet1!$A$2:$J$18,10,FALSE),NA))/4</f>
        <v>0</v>
      </c>
      <c r="J46" s="6" t="s">
        <v>71</v>
      </c>
      <c r="K46" s="6">
        <v>1</v>
      </c>
      <c r="L46" s="6">
        <v>1</v>
      </c>
      <c r="M46" s="6"/>
      <c r="N46" s="6" t="s">
        <v>271</v>
      </c>
      <c r="O46" s="6" t="s">
        <v>312</v>
      </c>
      <c r="P46" s="6">
        <f t="shared" si="0"/>
        <v>1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>
        <v>9</v>
      </c>
      <c r="B47" s="6" t="s">
        <v>17</v>
      </c>
      <c r="C47" s="6" t="str">
        <f t="shared" si="2"/>
        <v>9.sp</v>
      </c>
      <c r="D47" s="6" t="s">
        <v>11</v>
      </c>
      <c r="E47" s="6">
        <v>20</v>
      </c>
      <c r="F47" s="17">
        <v>2</v>
      </c>
      <c r="G47" s="18" t="s">
        <v>67</v>
      </c>
      <c r="H47" s="6" t="s">
        <v>492</v>
      </c>
      <c r="I47" s="7">
        <f>IF(EXACT(G47,"continuous"),VLOOKUP(B47,Sheet1!$A$2:$G$18,7,FALSE), IF(EXACT(G47,"segmented"), VLOOKUP(B47,Sheet1!$A$2:$J$18,10,FALSE),NA))/4</f>
        <v>0</v>
      </c>
      <c r="J47" s="6" t="s">
        <v>133</v>
      </c>
      <c r="K47" s="6">
        <v>1</v>
      </c>
      <c r="L47" s="6">
        <v>1</v>
      </c>
      <c r="M47" s="6"/>
      <c r="N47" s="6" t="s">
        <v>284</v>
      </c>
      <c r="O47" s="6" t="s">
        <v>320</v>
      </c>
      <c r="P47" s="6">
        <f t="shared" si="0"/>
        <v>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8">
        <v>9</v>
      </c>
      <c r="B48" s="8" t="s">
        <v>17</v>
      </c>
      <c r="C48" s="6" t="str">
        <f t="shared" si="2"/>
        <v>9.sp</v>
      </c>
      <c r="D48" s="8" t="s">
        <v>11</v>
      </c>
      <c r="E48" s="8">
        <v>20</v>
      </c>
      <c r="F48" s="20">
        <v>2</v>
      </c>
      <c r="G48" s="19" t="s">
        <v>83</v>
      </c>
      <c r="H48" s="8" t="s">
        <v>493</v>
      </c>
      <c r="I48" s="9">
        <f>IF(EXACT(G48,"continuous"),VLOOKUP(B48,Sheet1!$A$2:$G$18,7,FALSE), IF(EXACT(G48,"segmented"), VLOOKUP(B48,Sheet1!$A$2:$J$18,10,FALSE),NA))/4</f>
        <v>1</v>
      </c>
      <c r="J48" s="8" t="s">
        <v>173</v>
      </c>
      <c r="K48" s="8">
        <v>1</v>
      </c>
      <c r="L48" s="8">
        <v>1</v>
      </c>
      <c r="N48" s="8" t="s">
        <v>285</v>
      </c>
      <c r="O48" s="25" t="s">
        <v>504</v>
      </c>
      <c r="P48" s="6">
        <f t="shared" si="0"/>
        <v>1</v>
      </c>
      <c r="R48" s="8"/>
      <c r="S48" s="8"/>
    </row>
    <row r="49" spans="1:37" ht="23">
      <c r="A49" s="8">
        <v>9</v>
      </c>
      <c r="B49" s="8" t="s">
        <v>17</v>
      </c>
      <c r="C49" s="6" t="str">
        <f t="shared" si="2"/>
        <v>9.sp</v>
      </c>
      <c r="D49" s="8" t="s">
        <v>11</v>
      </c>
      <c r="E49" s="8">
        <v>20</v>
      </c>
      <c r="F49" s="20">
        <v>2</v>
      </c>
      <c r="G49" s="19" t="s">
        <v>83</v>
      </c>
      <c r="H49" s="8" t="s">
        <v>493</v>
      </c>
      <c r="I49" s="9">
        <f>IF(EXACT(G49,"continuous"),VLOOKUP(B49,Sheet1!$A$2:$G$18,7,FALSE), IF(EXACT(G49,"segmented"), VLOOKUP(B49,Sheet1!$A$2:$J$18,10,FALSE),NA))/4</f>
        <v>1</v>
      </c>
      <c r="J49" s="8" t="s">
        <v>213</v>
      </c>
      <c r="K49" s="8">
        <v>1</v>
      </c>
      <c r="L49" s="8">
        <v>1</v>
      </c>
      <c r="N49" s="8" t="s">
        <v>286</v>
      </c>
      <c r="O49" s="25" t="s">
        <v>504</v>
      </c>
      <c r="P49" s="6">
        <f t="shared" si="0"/>
        <v>1</v>
      </c>
      <c r="R49" s="8"/>
      <c r="S49" s="8"/>
      <c r="T49" s="1"/>
    </row>
    <row r="50" spans="1:37" ht="23">
      <c r="A50" s="8">
        <v>9</v>
      </c>
      <c r="B50" s="8" t="s">
        <v>17</v>
      </c>
      <c r="C50" s="6" t="str">
        <f t="shared" si="2"/>
        <v>9.sp</v>
      </c>
      <c r="D50" s="8" t="s">
        <v>11</v>
      </c>
      <c r="E50" s="8">
        <v>20</v>
      </c>
      <c r="F50" s="20">
        <v>2</v>
      </c>
      <c r="G50" s="19" t="s">
        <v>83</v>
      </c>
      <c r="H50" s="8" t="s">
        <v>493</v>
      </c>
      <c r="I50" s="9">
        <f>IF(EXACT(G50,"continuous"),VLOOKUP(B50,Sheet1!$A$2:$G$18,7,FALSE), IF(EXACT(G50,"segmented"), VLOOKUP(B50,Sheet1!$A$2:$J$18,10,FALSE),NA))/4</f>
        <v>1</v>
      </c>
      <c r="J50" s="8" t="s">
        <v>174</v>
      </c>
      <c r="K50" s="8">
        <v>1</v>
      </c>
      <c r="L50" s="8">
        <v>1</v>
      </c>
      <c r="N50" s="8" t="s">
        <v>287</v>
      </c>
      <c r="O50" s="25" t="s">
        <v>504</v>
      </c>
      <c r="P50" s="6">
        <f t="shared" si="0"/>
        <v>1</v>
      </c>
      <c r="R50" s="8"/>
      <c r="S50" s="8"/>
      <c r="T50" s="1"/>
    </row>
    <row r="51" spans="1:37" ht="23">
      <c r="A51" s="8">
        <v>9</v>
      </c>
      <c r="B51" s="8" t="s">
        <v>17</v>
      </c>
      <c r="C51" s="6" t="str">
        <f t="shared" si="2"/>
        <v>9.sp</v>
      </c>
      <c r="D51" s="8" t="s">
        <v>11</v>
      </c>
      <c r="E51" s="8">
        <v>20</v>
      </c>
      <c r="F51" s="20">
        <v>2</v>
      </c>
      <c r="G51" s="19" t="s">
        <v>83</v>
      </c>
      <c r="H51" s="8" t="s">
        <v>493</v>
      </c>
      <c r="I51" s="9">
        <f>IF(EXACT(G51,"continuous"),VLOOKUP(B51,Sheet1!$A$2:$G$18,7,FALSE), IF(EXACT(G51,"segmented"), VLOOKUP(B51,Sheet1!$A$2:$J$18,10,FALSE),NA))/4</f>
        <v>1</v>
      </c>
      <c r="J51" s="8" t="s">
        <v>175</v>
      </c>
      <c r="K51" s="8">
        <v>1</v>
      </c>
      <c r="L51" s="8">
        <v>1</v>
      </c>
      <c r="N51" s="8" t="s">
        <v>288</v>
      </c>
      <c r="O51" s="25" t="s">
        <v>504</v>
      </c>
      <c r="P51" s="6">
        <f t="shared" si="0"/>
        <v>1</v>
      </c>
      <c r="R51" s="8"/>
      <c r="S51" s="8"/>
      <c r="T51" s="1"/>
    </row>
    <row r="52" spans="1:37">
      <c r="A52" s="8">
        <v>9</v>
      </c>
      <c r="B52" s="8" t="s">
        <v>17</v>
      </c>
      <c r="C52" s="6" t="str">
        <f t="shared" si="2"/>
        <v>9.sp</v>
      </c>
      <c r="D52" s="8" t="s">
        <v>11</v>
      </c>
      <c r="E52" s="8">
        <v>20</v>
      </c>
      <c r="F52" s="20">
        <v>2</v>
      </c>
      <c r="G52" s="19" t="s">
        <v>83</v>
      </c>
      <c r="H52" s="8" t="s">
        <v>493</v>
      </c>
      <c r="I52" s="9">
        <f>IF(EXACT(G52,"continuous"),VLOOKUP(B52,Sheet1!$A$2:$G$18,7,FALSE), IF(EXACT(G52,"segmented"), VLOOKUP(B52,Sheet1!$A$2:$J$18,10,FALSE),NA))/4</f>
        <v>1</v>
      </c>
      <c r="J52" s="8" t="s">
        <v>214</v>
      </c>
      <c r="K52" s="8">
        <v>1</v>
      </c>
      <c r="L52" s="8">
        <v>1</v>
      </c>
      <c r="N52" s="8" t="s">
        <v>288</v>
      </c>
      <c r="O52" s="25" t="s">
        <v>504</v>
      </c>
      <c r="P52" s="6">
        <f t="shared" si="0"/>
        <v>1</v>
      </c>
      <c r="R52" s="8"/>
      <c r="S52" s="8"/>
    </row>
    <row r="53" spans="1:37">
      <c r="A53" s="8">
        <v>9</v>
      </c>
      <c r="B53" s="8" t="s">
        <v>17</v>
      </c>
      <c r="C53" s="6" t="str">
        <f t="shared" si="2"/>
        <v>9.sp</v>
      </c>
      <c r="D53" s="8" t="s">
        <v>11</v>
      </c>
      <c r="E53" s="8">
        <v>20</v>
      </c>
      <c r="F53" s="20">
        <v>2</v>
      </c>
      <c r="G53" s="19" t="s">
        <v>83</v>
      </c>
      <c r="H53" s="8" t="s">
        <v>493</v>
      </c>
      <c r="I53" s="9">
        <f>IF(EXACT(G53,"continuous"),VLOOKUP(B53,Sheet1!$A$2:$G$18,7,FALSE), IF(EXACT(G53,"segmented"), VLOOKUP(B53,Sheet1!$A$2:$J$18,10,FALSE),NA))/4</f>
        <v>1</v>
      </c>
      <c r="J53" s="8" t="s">
        <v>176</v>
      </c>
      <c r="K53" s="8">
        <v>1</v>
      </c>
      <c r="L53" s="8">
        <v>1</v>
      </c>
      <c r="N53" s="8" t="s">
        <v>289</v>
      </c>
      <c r="O53" s="25" t="s">
        <v>504</v>
      </c>
      <c r="P53" s="6">
        <f t="shared" si="0"/>
        <v>1</v>
      </c>
      <c r="R53" s="8"/>
      <c r="S53" s="8"/>
    </row>
    <row r="54" spans="1:37">
      <c r="A54" s="8">
        <v>9</v>
      </c>
      <c r="B54" s="8" t="s">
        <v>17</v>
      </c>
      <c r="C54" s="6" t="str">
        <f t="shared" si="2"/>
        <v>9.sp</v>
      </c>
      <c r="D54" s="8" t="s">
        <v>11</v>
      </c>
      <c r="E54" s="8">
        <v>20</v>
      </c>
      <c r="F54" s="20">
        <v>2</v>
      </c>
      <c r="G54" s="19" t="s">
        <v>83</v>
      </c>
      <c r="H54" s="8" t="s">
        <v>493</v>
      </c>
      <c r="I54" s="9">
        <f>IF(EXACT(G54,"continuous"),VLOOKUP(B54,Sheet1!$A$2:$G$18,7,FALSE), IF(EXACT(G54,"segmented"), VLOOKUP(B54,Sheet1!$A$2:$J$18,10,FALSE),NA))/4</f>
        <v>1</v>
      </c>
      <c r="J54" s="8" t="s">
        <v>177</v>
      </c>
      <c r="K54" s="8">
        <v>1</v>
      </c>
      <c r="L54" s="8">
        <v>1</v>
      </c>
      <c r="N54" s="8" t="s">
        <v>290</v>
      </c>
      <c r="O54" s="25" t="s">
        <v>500</v>
      </c>
      <c r="P54" s="6">
        <f t="shared" si="0"/>
        <v>2</v>
      </c>
      <c r="R54" s="8"/>
      <c r="S54" s="8"/>
    </row>
    <row r="55" spans="1:37">
      <c r="A55" s="6">
        <v>11</v>
      </c>
      <c r="B55" s="6" t="s">
        <v>21</v>
      </c>
      <c r="C55" s="6" t="str">
        <f t="shared" si="2"/>
        <v>11.sd</v>
      </c>
      <c r="D55" s="6" t="s">
        <v>11</v>
      </c>
      <c r="E55" s="6">
        <v>18</v>
      </c>
      <c r="F55" s="17">
        <v>1</v>
      </c>
      <c r="G55" s="18" t="s">
        <v>67</v>
      </c>
      <c r="H55" s="6" t="s">
        <v>492</v>
      </c>
      <c r="I55" s="7">
        <f>IF(EXACT(G55,"continuous"),VLOOKUP(B55,Sheet1!$A$2:$G$18,7,FALSE), IF(EXACT(G55,"segmented"), VLOOKUP(B55,Sheet1!$A$2:$J$18,10,FALSE),NA))/4</f>
        <v>0</v>
      </c>
      <c r="J55" s="6" t="s">
        <v>134</v>
      </c>
      <c r="K55" s="6"/>
      <c r="L55" s="6"/>
      <c r="M55" s="6"/>
      <c r="N55" s="6" t="s">
        <v>291</v>
      </c>
      <c r="O55" s="28" t="s">
        <v>331</v>
      </c>
      <c r="P55" s="6">
        <f t="shared" si="0"/>
        <v>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6">
        <v>11</v>
      </c>
      <c r="B56" s="6" t="s">
        <v>21</v>
      </c>
      <c r="C56" s="6" t="str">
        <f t="shared" si="2"/>
        <v>11.sd</v>
      </c>
      <c r="D56" s="6" t="s">
        <v>11</v>
      </c>
      <c r="E56" s="6">
        <v>18</v>
      </c>
      <c r="F56" s="17">
        <v>1</v>
      </c>
      <c r="G56" s="18" t="s">
        <v>67</v>
      </c>
      <c r="H56" s="6" t="s">
        <v>492</v>
      </c>
      <c r="I56" s="7">
        <f>IF(EXACT(G56,"continuous"),VLOOKUP(B56,Sheet1!$A$2:$G$18,7,FALSE), IF(EXACT(G56,"segmented"), VLOOKUP(B56,Sheet1!$A$2:$J$18,10,FALSE),NA))/4</f>
        <v>0</v>
      </c>
      <c r="J56" s="6" t="s">
        <v>69</v>
      </c>
      <c r="K56" s="6"/>
      <c r="L56" s="6"/>
      <c r="M56" s="6"/>
      <c r="N56" s="6" t="s">
        <v>269</v>
      </c>
      <c r="O56" s="24" t="s">
        <v>69</v>
      </c>
      <c r="P56" s="6">
        <f t="shared" si="0"/>
        <v>1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>
      <c r="A57" s="6">
        <v>11</v>
      </c>
      <c r="B57" s="6" t="s">
        <v>21</v>
      </c>
      <c r="C57" s="6" t="str">
        <f t="shared" si="2"/>
        <v>11.sd</v>
      </c>
      <c r="D57" s="6" t="s">
        <v>11</v>
      </c>
      <c r="E57" s="6">
        <v>18</v>
      </c>
      <c r="F57" s="17">
        <v>1</v>
      </c>
      <c r="G57" s="18" t="s">
        <v>67</v>
      </c>
      <c r="H57" s="6" t="s">
        <v>492</v>
      </c>
      <c r="I57" s="7">
        <f>IF(EXACT(G57,"continuous"),VLOOKUP(B57,Sheet1!$A$2:$G$18,7,FALSE), IF(EXACT(G57,"segmented"), VLOOKUP(B57,Sheet1!$A$2:$J$18,10,FALSE),NA))/4</f>
        <v>0</v>
      </c>
      <c r="J57" s="6" t="s">
        <v>135</v>
      </c>
      <c r="K57" s="6"/>
      <c r="L57" s="6"/>
      <c r="M57" s="6"/>
      <c r="N57" s="6" t="s">
        <v>292</v>
      </c>
      <c r="O57" s="24" t="s">
        <v>321</v>
      </c>
      <c r="P57" s="6">
        <f t="shared" si="0"/>
        <v>3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>
      <c r="A58" s="6">
        <v>11</v>
      </c>
      <c r="B58" s="6" t="s">
        <v>21</v>
      </c>
      <c r="C58" s="6" t="str">
        <f t="shared" si="2"/>
        <v>11.sd</v>
      </c>
      <c r="D58" s="6" t="s">
        <v>11</v>
      </c>
      <c r="E58" s="6">
        <v>18</v>
      </c>
      <c r="F58" s="17">
        <v>1</v>
      </c>
      <c r="G58" s="18" t="s">
        <v>67</v>
      </c>
      <c r="H58" s="6" t="s">
        <v>492</v>
      </c>
      <c r="I58" s="7">
        <f>IF(EXACT(G58,"continuous"),VLOOKUP(B58,Sheet1!$A$2:$G$18,7,FALSE), IF(EXACT(G58,"segmented"), VLOOKUP(B58,Sheet1!$A$2:$J$18,10,FALSE),NA))/4</f>
        <v>0</v>
      </c>
      <c r="J58" s="6" t="s">
        <v>136</v>
      </c>
      <c r="K58" s="6"/>
      <c r="L58" s="6"/>
      <c r="M58" s="6"/>
      <c r="N58" s="6" t="s">
        <v>293</v>
      </c>
      <c r="O58" s="24" t="s">
        <v>322</v>
      </c>
      <c r="P58" s="6">
        <f t="shared" si="0"/>
        <v>2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>
      <c r="A59" s="6">
        <v>11</v>
      </c>
      <c r="B59" s="6" t="s">
        <v>21</v>
      </c>
      <c r="C59" s="6" t="str">
        <f t="shared" si="2"/>
        <v>11.sd</v>
      </c>
      <c r="D59" s="6" t="s">
        <v>11</v>
      </c>
      <c r="E59" s="6">
        <v>18</v>
      </c>
      <c r="F59" s="17">
        <v>1</v>
      </c>
      <c r="G59" s="18" t="s">
        <v>67</v>
      </c>
      <c r="H59" s="6" t="s">
        <v>492</v>
      </c>
      <c r="I59" s="7">
        <f>IF(EXACT(G59,"continuous"),VLOOKUP(B59,Sheet1!$A$2:$G$18,7,FALSE), IF(EXACT(G59,"segmented"), VLOOKUP(B59,Sheet1!$A$2:$J$18,10,FALSE),NA))/4</f>
        <v>0</v>
      </c>
      <c r="J59" s="6" t="s">
        <v>137</v>
      </c>
      <c r="K59" s="6"/>
      <c r="L59" s="6"/>
      <c r="M59" s="6"/>
      <c r="N59" s="6" t="s">
        <v>274</v>
      </c>
      <c r="O59" s="32" t="s">
        <v>356</v>
      </c>
      <c r="P59" s="6">
        <f t="shared" si="0"/>
        <v>2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>
      <c r="A60" s="6">
        <v>11</v>
      </c>
      <c r="B60" s="6" t="s">
        <v>21</v>
      </c>
      <c r="C60" s="6" t="str">
        <f t="shared" si="2"/>
        <v>11.sd</v>
      </c>
      <c r="D60" s="6" t="s">
        <v>11</v>
      </c>
      <c r="E60" s="6">
        <v>18</v>
      </c>
      <c r="F60" s="17">
        <v>1</v>
      </c>
      <c r="G60" s="18" t="s">
        <v>67</v>
      </c>
      <c r="H60" s="6" t="s">
        <v>492</v>
      </c>
      <c r="I60" s="7">
        <f>IF(EXACT(G60,"continuous"),VLOOKUP(B60,Sheet1!$A$2:$G$18,7,FALSE), IF(EXACT(G60,"segmented"), VLOOKUP(B60,Sheet1!$A$2:$J$18,10,FALSE),NA))/4</f>
        <v>0</v>
      </c>
      <c r="J60" s="6" t="s">
        <v>138</v>
      </c>
      <c r="K60" s="6"/>
      <c r="L60" s="6"/>
      <c r="M60" s="6"/>
      <c r="N60" s="6" t="s">
        <v>274</v>
      </c>
      <c r="O60" s="32" t="s">
        <v>355</v>
      </c>
      <c r="P60" s="6">
        <f t="shared" si="0"/>
        <v>2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>
      <c r="A61" s="8">
        <v>11</v>
      </c>
      <c r="B61" s="8" t="s">
        <v>21</v>
      </c>
      <c r="C61" s="6" t="str">
        <f t="shared" si="2"/>
        <v>11.sd</v>
      </c>
      <c r="D61" s="8" t="s">
        <v>11</v>
      </c>
      <c r="E61" s="8">
        <v>18</v>
      </c>
      <c r="F61" s="20">
        <v>1</v>
      </c>
      <c r="G61" s="19" t="s">
        <v>83</v>
      </c>
      <c r="H61" s="8" t="s">
        <v>493</v>
      </c>
      <c r="I61" s="9">
        <f>IF(EXACT(G61,"continuous"),VLOOKUP(B61,Sheet1!$A$2:$G$18,7,FALSE), IF(EXACT(G61,"segmented"), VLOOKUP(B61,Sheet1!$A$2:$J$18,10,FALSE),NA))/4</f>
        <v>1</v>
      </c>
      <c r="J61" s="8" t="s">
        <v>178</v>
      </c>
      <c r="N61" t="s">
        <v>178</v>
      </c>
      <c r="O61" s="12" t="s">
        <v>178</v>
      </c>
      <c r="P61" s="6">
        <f t="shared" si="0"/>
        <v>3</v>
      </c>
      <c r="R61" s="8"/>
      <c r="S61" s="8"/>
    </row>
    <row r="62" spans="1:37">
      <c r="A62" s="8">
        <v>11</v>
      </c>
      <c r="B62" s="8" t="s">
        <v>21</v>
      </c>
      <c r="C62" s="6" t="str">
        <f t="shared" si="2"/>
        <v>11.sd</v>
      </c>
      <c r="D62" s="8" t="s">
        <v>11</v>
      </c>
      <c r="E62" s="8">
        <v>18</v>
      </c>
      <c r="F62" s="20">
        <v>1</v>
      </c>
      <c r="G62" s="19" t="s">
        <v>83</v>
      </c>
      <c r="H62" s="8" t="s">
        <v>493</v>
      </c>
      <c r="I62" s="9">
        <f>IF(EXACT(G62,"continuous"),VLOOKUP(B62,Sheet1!$A$2:$G$18,7,FALSE), IF(EXACT(G62,"segmented"), VLOOKUP(B62,Sheet1!$A$2:$J$18,10,FALSE),NA))/4</f>
        <v>1</v>
      </c>
      <c r="J62" s="8" t="s">
        <v>84</v>
      </c>
      <c r="N62" t="s">
        <v>210</v>
      </c>
      <c r="O62" s="12" t="s">
        <v>210</v>
      </c>
      <c r="P62" s="6">
        <f t="shared" si="0"/>
        <v>3</v>
      </c>
      <c r="R62" s="8"/>
      <c r="S62" s="8"/>
    </row>
    <row r="63" spans="1:37">
      <c r="A63" s="8">
        <v>11</v>
      </c>
      <c r="B63" s="8" t="s">
        <v>21</v>
      </c>
      <c r="C63" s="6" t="str">
        <f t="shared" si="2"/>
        <v>11.sd</v>
      </c>
      <c r="D63" s="8" t="s">
        <v>11</v>
      </c>
      <c r="E63" s="8">
        <v>18</v>
      </c>
      <c r="F63" s="20">
        <v>1</v>
      </c>
      <c r="G63" s="19" t="s">
        <v>83</v>
      </c>
      <c r="H63" s="8" t="s">
        <v>493</v>
      </c>
      <c r="I63" s="9">
        <f>IF(EXACT(G63,"continuous"),VLOOKUP(B63,Sheet1!$A$2:$G$18,7,FALSE), IF(EXACT(G63,"segmented"), VLOOKUP(B63,Sheet1!$A$2:$J$18,10,FALSE),NA))/4</f>
        <v>1</v>
      </c>
      <c r="J63" s="8" t="s">
        <v>86</v>
      </c>
      <c r="N63" t="s">
        <v>105</v>
      </c>
      <c r="O63" s="12" t="s">
        <v>105</v>
      </c>
      <c r="P63" s="6">
        <f t="shared" si="0"/>
        <v>3</v>
      </c>
      <c r="R63" s="8"/>
      <c r="S63" s="8"/>
    </row>
    <row r="64" spans="1:37">
      <c r="A64" s="6">
        <v>14</v>
      </c>
      <c r="B64" s="6" t="s">
        <v>23</v>
      </c>
      <c r="C64" s="6" t="str">
        <f t="shared" si="2"/>
        <v>14.az</v>
      </c>
      <c r="D64" s="6" t="s">
        <v>11</v>
      </c>
      <c r="E64" s="6">
        <v>19</v>
      </c>
      <c r="F64" s="17">
        <v>0</v>
      </c>
      <c r="G64" s="18" t="s">
        <v>67</v>
      </c>
      <c r="H64" s="6" t="s">
        <v>492</v>
      </c>
      <c r="I64" s="7">
        <f>IF(EXACT(G64,"continuous"),VLOOKUP(B64,Sheet1!$A$2:$G$18,7,FALSE), IF(EXACT(G64,"segmented"), VLOOKUP(B64,Sheet1!$A$2:$J$18,10,FALSE),NA))/4</f>
        <v>0.5</v>
      </c>
      <c r="J64" s="6" t="s">
        <v>24</v>
      </c>
      <c r="K64" s="6"/>
      <c r="L64" s="6"/>
      <c r="M64" s="6"/>
      <c r="N64" s="6" t="s">
        <v>262</v>
      </c>
      <c r="O64" s="32" t="s">
        <v>339</v>
      </c>
      <c r="P64" s="6">
        <f t="shared" si="0"/>
        <v>4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>
      <c r="A65" s="22">
        <v>14</v>
      </c>
      <c r="B65" s="8" t="s">
        <v>23</v>
      </c>
      <c r="C65" s="6" t="str">
        <f t="shared" si="2"/>
        <v>14.az</v>
      </c>
      <c r="D65" s="8" t="s">
        <v>11</v>
      </c>
      <c r="E65" s="8">
        <v>19</v>
      </c>
      <c r="F65" s="20">
        <v>0</v>
      </c>
      <c r="G65" s="19" t="s">
        <v>83</v>
      </c>
      <c r="H65" s="8" t="s">
        <v>493</v>
      </c>
      <c r="I65" s="29">
        <f>IF(EXACT(G65,"continuous"),VLOOKUP(B65,Sheet1!$A$2:$G$18,7,FALSE), IF(EXACT(G65,"segmented"), VLOOKUP(B65,Sheet1!$A$2:$J$18,10,FALSE),NA))/4</f>
        <v>1</v>
      </c>
      <c r="J65" s="8" t="s">
        <v>84</v>
      </c>
      <c r="N65" t="s">
        <v>210</v>
      </c>
      <c r="O65" s="12" t="s">
        <v>210</v>
      </c>
      <c r="P65" s="6">
        <f t="shared" si="0"/>
        <v>3</v>
      </c>
      <c r="R65" s="8"/>
      <c r="S65" s="8"/>
    </row>
    <row r="66" spans="1:37">
      <c r="A66" s="22">
        <v>14</v>
      </c>
      <c r="B66" s="8" t="s">
        <v>23</v>
      </c>
      <c r="C66" s="6" t="str">
        <f t="shared" si="2"/>
        <v>14.az</v>
      </c>
      <c r="D66" s="8" t="s">
        <v>11</v>
      </c>
      <c r="E66" s="8">
        <v>19</v>
      </c>
      <c r="F66" s="20">
        <v>0</v>
      </c>
      <c r="G66" s="19" t="s">
        <v>83</v>
      </c>
      <c r="H66" s="8" t="s">
        <v>493</v>
      </c>
      <c r="I66" s="29">
        <f>IF(EXACT(G66,"continuous"),VLOOKUP(B66,Sheet1!$A$2:$G$18,7,FALSE), IF(EXACT(G66,"segmented"), VLOOKUP(B66,Sheet1!$A$2:$J$18,10,FALSE),NA))/4</f>
        <v>1</v>
      </c>
      <c r="J66" s="8" t="s">
        <v>179</v>
      </c>
      <c r="M66" s="8"/>
      <c r="N66" t="s">
        <v>105</v>
      </c>
      <c r="O66" s="34" t="s">
        <v>179</v>
      </c>
      <c r="P66" s="6">
        <f t="shared" ref="P66:P129" si="10">LEN(O66)/2</f>
        <v>3</v>
      </c>
      <c r="R66" s="8"/>
      <c r="S66" s="8"/>
    </row>
    <row r="67" spans="1:37">
      <c r="A67" s="22">
        <v>14</v>
      </c>
      <c r="B67" s="8" t="s">
        <v>23</v>
      </c>
      <c r="C67" s="6" t="str">
        <f t="shared" ref="C67:C130" si="11">CONCATENATE(A67,".",B67)</f>
        <v>14.az</v>
      </c>
      <c r="D67" s="8" t="s">
        <v>11</v>
      </c>
      <c r="E67" s="8">
        <v>19</v>
      </c>
      <c r="F67" s="20">
        <v>0</v>
      </c>
      <c r="G67" s="19" t="s">
        <v>83</v>
      </c>
      <c r="H67" s="8" t="s">
        <v>493</v>
      </c>
      <c r="I67" s="29">
        <f>IF(EXACT(G67,"continuous"),VLOOKUP(B67,Sheet1!$A$2:$G$18,7,FALSE), IF(EXACT(G67,"segmented"), VLOOKUP(B67,Sheet1!$A$2:$J$18,10,FALSE),NA))/4</f>
        <v>1</v>
      </c>
      <c r="J67" s="8" t="s">
        <v>180</v>
      </c>
      <c r="M67" s="8"/>
      <c r="N67" t="s">
        <v>209</v>
      </c>
      <c r="O67" s="34" t="s">
        <v>461</v>
      </c>
      <c r="P67" s="6">
        <f t="shared" si="10"/>
        <v>3</v>
      </c>
      <c r="R67" s="8"/>
      <c r="S67" s="8"/>
    </row>
    <row r="68" spans="1:37">
      <c r="A68" s="22">
        <v>14</v>
      </c>
      <c r="B68" s="8" t="s">
        <v>23</v>
      </c>
      <c r="C68" s="6" t="str">
        <f t="shared" si="11"/>
        <v>14.az</v>
      </c>
      <c r="D68" s="8" t="s">
        <v>11</v>
      </c>
      <c r="E68" s="8">
        <v>19</v>
      </c>
      <c r="F68" s="20">
        <v>0</v>
      </c>
      <c r="G68" s="19" t="s">
        <v>83</v>
      </c>
      <c r="H68" s="8" t="s">
        <v>493</v>
      </c>
      <c r="I68" s="29">
        <f>IF(EXACT(G68,"continuous"),VLOOKUP(B68,Sheet1!$A$2:$G$18,7,FALSE), IF(EXACT(G68,"segmented"), VLOOKUP(B68,Sheet1!$A$2:$J$18,10,FALSE),NA))/4</f>
        <v>1</v>
      </c>
      <c r="J68" s="8" t="s">
        <v>215</v>
      </c>
      <c r="M68" s="8"/>
      <c r="N68" t="s">
        <v>178</v>
      </c>
      <c r="O68" t="s">
        <v>360</v>
      </c>
      <c r="P68" s="6">
        <f t="shared" si="10"/>
        <v>3</v>
      </c>
      <c r="R68" s="8"/>
      <c r="S68" s="8"/>
    </row>
    <row r="69" spans="1:37">
      <c r="A69" s="6">
        <v>16</v>
      </c>
      <c r="B69" s="6" t="s">
        <v>25</v>
      </c>
      <c r="C69" s="6" t="str">
        <f t="shared" si="11"/>
        <v>16.hm</v>
      </c>
      <c r="D69" s="6" t="s">
        <v>11</v>
      </c>
      <c r="E69" s="6">
        <v>22</v>
      </c>
      <c r="F69" s="17">
        <v>0</v>
      </c>
      <c r="G69" s="18" t="s">
        <v>67</v>
      </c>
      <c r="H69" s="6" t="s">
        <v>492</v>
      </c>
      <c r="I69" s="7">
        <f>IF(EXACT(G69,"continuous"),VLOOKUP(B69,Sheet1!$A$2:$G$18,7,FALSE), IF(EXACT(G69,"segmented"), VLOOKUP(B69,Sheet1!$A$2:$J$18,10,FALSE),NA))/4</f>
        <v>0.5</v>
      </c>
      <c r="J69" s="6" t="s">
        <v>139</v>
      </c>
      <c r="K69" s="6"/>
      <c r="L69" s="6"/>
      <c r="M69" s="6"/>
      <c r="N69" s="6" t="s">
        <v>211</v>
      </c>
      <c r="O69" s="32" t="s">
        <v>357</v>
      </c>
      <c r="P69" s="6">
        <f t="shared" si="10"/>
        <v>3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>
      <c r="A70" s="6">
        <v>16</v>
      </c>
      <c r="B70" s="6" t="s">
        <v>25</v>
      </c>
      <c r="C70" s="6" t="str">
        <f t="shared" si="11"/>
        <v>16.hm</v>
      </c>
      <c r="D70" s="6" t="s">
        <v>11</v>
      </c>
      <c r="E70" s="6">
        <v>22</v>
      </c>
      <c r="F70" s="17">
        <v>0</v>
      </c>
      <c r="G70" s="18" t="s">
        <v>67</v>
      </c>
      <c r="H70" s="6" t="s">
        <v>492</v>
      </c>
      <c r="I70" s="7">
        <f>IF(EXACT(G70,"continuous"),VLOOKUP(B70,Sheet1!$A$2:$G$18,7,FALSE), IF(EXACT(G70,"segmented"), VLOOKUP(B70,Sheet1!$A$2:$J$18,10,FALSE),NA))/4</f>
        <v>0.5</v>
      </c>
      <c r="J70" s="6" t="s">
        <v>140</v>
      </c>
      <c r="K70" s="6"/>
      <c r="L70" s="6"/>
      <c r="M70" s="6"/>
      <c r="N70" s="6" t="s">
        <v>211</v>
      </c>
      <c r="O70" s="24" t="s">
        <v>211</v>
      </c>
      <c r="P70" s="6">
        <f t="shared" si="10"/>
        <v>3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>
      <c r="A71" s="6">
        <v>16</v>
      </c>
      <c r="B71" s="6" t="s">
        <v>25</v>
      </c>
      <c r="C71" s="6" t="str">
        <f t="shared" si="11"/>
        <v>16.hm</v>
      </c>
      <c r="D71" s="6" t="s">
        <v>11</v>
      </c>
      <c r="E71" s="6">
        <v>22</v>
      </c>
      <c r="F71" s="17">
        <v>0</v>
      </c>
      <c r="G71" s="18" t="s">
        <v>67</v>
      </c>
      <c r="H71" s="6" t="s">
        <v>492</v>
      </c>
      <c r="I71" s="7">
        <f>IF(EXACT(G71,"continuous"),VLOOKUP(B71,Sheet1!$A$2:$G$18,7,FALSE), IF(EXACT(G71,"segmented"), VLOOKUP(B71,Sheet1!$A$2:$J$18,10,FALSE),NA))/4</f>
        <v>0.5</v>
      </c>
      <c r="J71" s="6" t="s">
        <v>141</v>
      </c>
      <c r="K71" s="6"/>
      <c r="L71" s="6"/>
      <c r="M71" s="6"/>
      <c r="N71" s="6" t="s">
        <v>294</v>
      </c>
      <c r="O71" s="32" t="s">
        <v>358</v>
      </c>
      <c r="P71" s="6">
        <f t="shared" si="10"/>
        <v>5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>
      <c r="A72" s="6">
        <v>16</v>
      </c>
      <c r="B72" s="6" t="s">
        <v>25</v>
      </c>
      <c r="C72" s="6" t="str">
        <f t="shared" si="11"/>
        <v>16.hm</v>
      </c>
      <c r="D72" s="6" t="s">
        <v>11</v>
      </c>
      <c r="E72" s="6">
        <v>22</v>
      </c>
      <c r="F72" s="17">
        <v>0</v>
      </c>
      <c r="G72" s="18" t="s">
        <v>67</v>
      </c>
      <c r="H72" s="6" t="s">
        <v>492</v>
      </c>
      <c r="I72" s="7">
        <f>IF(EXACT(G72,"continuous"),VLOOKUP(B72,Sheet1!$A$2:$G$18,7,FALSE), IF(EXACT(G72,"segmented"), VLOOKUP(B72,Sheet1!$A$2:$J$18,10,FALSE),NA))/4</f>
        <v>0.5</v>
      </c>
      <c r="J72" s="6" t="s">
        <v>142</v>
      </c>
      <c r="K72" s="6"/>
      <c r="L72" s="6"/>
      <c r="M72" s="6"/>
      <c r="N72" s="6" t="s">
        <v>211</v>
      </c>
      <c r="O72" s="32" t="s">
        <v>359</v>
      </c>
      <c r="P72" s="6">
        <f t="shared" si="10"/>
        <v>3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>
      <c r="A73" s="6">
        <v>16</v>
      </c>
      <c r="B73" s="6" t="s">
        <v>25</v>
      </c>
      <c r="C73" s="6" t="str">
        <f t="shared" si="11"/>
        <v>16.hm</v>
      </c>
      <c r="D73" s="6" t="s">
        <v>11</v>
      </c>
      <c r="E73" s="6">
        <v>22</v>
      </c>
      <c r="F73" s="17">
        <v>0</v>
      </c>
      <c r="G73" s="18" t="s">
        <v>67</v>
      </c>
      <c r="H73" s="6" t="s">
        <v>492</v>
      </c>
      <c r="I73" s="7">
        <f>IF(EXACT(G73,"continuous"),VLOOKUP(B73,Sheet1!$A$2:$G$18,7,FALSE), IF(EXACT(G73,"segmented"), VLOOKUP(B73,Sheet1!$A$2:$J$18,10,FALSE),NA))/4</f>
        <v>0.5</v>
      </c>
      <c r="J73" s="6" t="s">
        <v>143</v>
      </c>
      <c r="K73" s="6"/>
      <c r="L73" s="6"/>
      <c r="M73" s="6"/>
      <c r="N73" s="6" t="s">
        <v>295</v>
      </c>
      <c r="O73" s="33" t="s">
        <v>361</v>
      </c>
      <c r="P73" s="6">
        <f t="shared" si="10"/>
        <v>3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>
      <c r="A74" s="6">
        <v>16</v>
      </c>
      <c r="B74" s="6" t="s">
        <v>25</v>
      </c>
      <c r="C74" s="6" t="str">
        <f t="shared" si="11"/>
        <v>16.hm</v>
      </c>
      <c r="D74" s="6" t="s">
        <v>11</v>
      </c>
      <c r="E74" s="6">
        <v>22</v>
      </c>
      <c r="F74" s="17">
        <v>0</v>
      </c>
      <c r="G74" s="18" t="s">
        <v>67</v>
      </c>
      <c r="H74" s="6" t="s">
        <v>492</v>
      </c>
      <c r="I74" s="7">
        <f>IF(EXACT(G74,"continuous"),VLOOKUP(B74,Sheet1!$A$2:$G$18,7,FALSE), IF(EXACT(G74,"segmented"), VLOOKUP(B74,Sheet1!$A$2:$J$18,10,FALSE),NA))/4</f>
        <v>0.5</v>
      </c>
      <c r="J74" s="6" t="s">
        <v>144</v>
      </c>
      <c r="K74" s="6"/>
      <c r="L74" s="6"/>
      <c r="M74" s="6"/>
      <c r="N74" s="6" t="s">
        <v>296</v>
      </c>
      <c r="O74" s="32" t="s">
        <v>362</v>
      </c>
      <c r="P74" s="6">
        <f t="shared" si="10"/>
        <v>3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>
      <c r="A75" s="8">
        <v>16</v>
      </c>
      <c r="B75" s="8" t="s">
        <v>25</v>
      </c>
      <c r="C75" s="6" t="str">
        <f t="shared" si="11"/>
        <v>16.hm</v>
      </c>
      <c r="D75" s="8" t="s">
        <v>11</v>
      </c>
      <c r="E75" s="8">
        <v>22</v>
      </c>
      <c r="F75" s="20">
        <v>0</v>
      </c>
      <c r="G75" s="19" t="s">
        <v>83</v>
      </c>
      <c r="H75" s="8" t="s">
        <v>493</v>
      </c>
      <c r="I75" s="9">
        <f>IF(EXACT(G75,"continuous"),VLOOKUP(B75,Sheet1!$A$2:$G$18,7,FALSE), IF(EXACT(G75,"segmented"), VLOOKUP(B75,Sheet1!$A$2:$J$18,10,FALSE),NA))/4</f>
        <v>0.75</v>
      </c>
      <c r="J75" s="8" t="s">
        <v>84</v>
      </c>
      <c r="N75" s="8" t="s">
        <v>210</v>
      </c>
      <c r="O75" s="25" t="s">
        <v>210</v>
      </c>
      <c r="P75" s="6">
        <f t="shared" si="10"/>
        <v>3</v>
      </c>
      <c r="R75" s="8"/>
      <c r="S75" s="8"/>
    </row>
    <row r="76" spans="1:37">
      <c r="A76" s="8">
        <v>16</v>
      </c>
      <c r="B76" s="8" t="s">
        <v>25</v>
      </c>
      <c r="C76" s="6" t="str">
        <f t="shared" si="11"/>
        <v>16.hm</v>
      </c>
      <c r="D76" s="8" t="s">
        <v>11</v>
      </c>
      <c r="E76" s="8">
        <v>22</v>
      </c>
      <c r="F76" s="20">
        <v>0</v>
      </c>
      <c r="G76" s="19" t="s">
        <v>83</v>
      </c>
      <c r="H76" s="8" t="s">
        <v>493</v>
      </c>
      <c r="I76" s="9">
        <f>IF(EXACT(G76,"continuous"),VLOOKUP(B76,Sheet1!$A$2:$G$18,7,FALSE), IF(EXACT(G76,"segmented"), VLOOKUP(B76,Sheet1!$A$2:$J$18,10,FALSE),NA))/4</f>
        <v>0.75</v>
      </c>
      <c r="J76" s="8" t="s">
        <v>182</v>
      </c>
      <c r="N76" s="8" t="s">
        <v>178</v>
      </c>
      <c r="O76" s="31" t="s">
        <v>381</v>
      </c>
      <c r="P76" s="6">
        <f t="shared" si="10"/>
        <v>3</v>
      </c>
      <c r="R76" s="8"/>
      <c r="S76" s="8"/>
    </row>
    <row r="77" spans="1:37">
      <c r="A77" s="8">
        <v>16</v>
      </c>
      <c r="B77" s="8" t="s">
        <v>25</v>
      </c>
      <c r="C77" s="6" t="str">
        <f t="shared" si="11"/>
        <v>16.hm</v>
      </c>
      <c r="D77" s="8" t="s">
        <v>11</v>
      </c>
      <c r="E77" s="8">
        <v>22</v>
      </c>
      <c r="F77" s="20">
        <v>0</v>
      </c>
      <c r="G77" s="19" t="s">
        <v>83</v>
      </c>
      <c r="H77" s="8" t="s">
        <v>493</v>
      </c>
      <c r="I77" s="9">
        <f>IF(EXACT(G77,"continuous"),VLOOKUP(B77,Sheet1!$A$2:$G$18,7,FALSE), IF(EXACT(G77,"segmented"), VLOOKUP(B77,Sheet1!$A$2:$J$18,10,FALSE),NA))/4</f>
        <v>0.75</v>
      </c>
      <c r="J77" s="8" t="s">
        <v>183</v>
      </c>
      <c r="N77" s="8" t="s">
        <v>178</v>
      </c>
      <c r="O77" s="31" t="s">
        <v>382</v>
      </c>
      <c r="P77" s="6">
        <f t="shared" si="10"/>
        <v>3</v>
      </c>
      <c r="R77" s="8"/>
      <c r="S77" s="8"/>
    </row>
    <row r="78" spans="1:37">
      <c r="A78" s="8">
        <v>16</v>
      </c>
      <c r="B78" s="8" t="s">
        <v>25</v>
      </c>
      <c r="C78" s="6" t="str">
        <f t="shared" si="11"/>
        <v>16.hm</v>
      </c>
      <c r="D78" s="8" t="s">
        <v>11</v>
      </c>
      <c r="E78" s="8">
        <v>22</v>
      </c>
      <c r="F78" s="20">
        <v>0</v>
      </c>
      <c r="G78" s="19" t="s">
        <v>83</v>
      </c>
      <c r="H78" s="8" t="s">
        <v>493</v>
      </c>
      <c r="I78" s="9">
        <f>IF(EXACT(G78,"continuous"),VLOOKUP(B78,Sheet1!$A$2:$G$18,7,FALSE), IF(EXACT(G78,"segmented"), VLOOKUP(B78,Sheet1!$A$2:$J$18,10,FALSE),NA))/4</f>
        <v>0.75</v>
      </c>
      <c r="J78" s="8" t="s">
        <v>184</v>
      </c>
      <c r="N78" s="8" t="s">
        <v>266</v>
      </c>
      <c r="O78" s="31" t="s">
        <v>410</v>
      </c>
      <c r="P78" s="6">
        <f t="shared" si="10"/>
        <v>3</v>
      </c>
      <c r="R78" s="8"/>
      <c r="S78" s="8"/>
    </row>
    <row r="79" spans="1:37">
      <c r="A79" s="8">
        <v>16</v>
      </c>
      <c r="B79" s="8" t="s">
        <v>25</v>
      </c>
      <c r="C79" s="6" t="str">
        <f t="shared" si="11"/>
        <v>16.hm</v>
      </c>
      <c r="D79" s="8" t="s">
        <v>11</v>
      </c>
      <c r="E79" s="8">
        <v>22</v>
      </c>
      <c r="F79" s="20">
        <v>0</v>
      </c>
      <c r="G79" s="19" t="s">
        <v>83</v>
      </c>
      <c r="H79" s="8" t="s">
        <v>493</v>
      </c>
      <c r="I79" s="9">
        <f>IF(EXACT(G79,"continuous"),VLOOKUP(B79,Sheet1!$A$2:$G$18,7,FALSE), IF(EXACT(G79,"segmented"), VLOOKUP(B79,Sheet1!$A$2:$J$18,10,FALSE),NA))/4</f>
        <v>0.75</v>
      </c>
      <c r="J79" s="8" t="s">
        <v>185</v>
      </c>
      <c r="N79" t="s">
        <v>267</v>
      </c>
      <c r="O79" s="31" t="s">
        <v>410</v>
      </c>
      <c r="P79" s="6">
        <f t="shared" si="10"/>
        <v>3</v>
      </c>
      <c r="R79" s="8"/>
      <c r="S79" s="8"/>
    </row>
    <row r="80" spans="1:37">
      <c r="A80" s="6">
        <v>18</v>
      </c>
      <c r="B80" s="6" t="s">
        <v>27</v>
      </c>
      <c r="C80" s="6" t="str">
        <f t="shared" si="11"/>
        <v>18.as</v>
      </c>
      <c r="D80" s="6" t="s">
        <v>11</v>
      </c>
      <c r="E80" s="6">
        <v>20</v>
      </c>
      <c r="F80" s="17">
        <v>0</v>
      </c>
      <c r="G80" s="18" t="s">
        <v>67</v>
      </c>
      <c r="H80" s="6" t="s">
        <v>492</v>
      </c>
      <c r="I80" s="7">
        <f>IF(EXACT(G80,"continuous"),VLOOKUP(B80,Sheet1!$A$2:$G$18,7,FALSE), IF(EXACT(G80,"segmented"), VLOOKUP(B80,Sheet1!$A$2:$J$18,10,FALSE),NA))/4</f>
        <v>0.5</v>
      </c>
      <c r="J80" s="6" t="s">
        <v>72</v>
      </c>
      <c r="K80" s="6"/>
      <c r="L80" s="6"/>
      <c r="M80" s="6"/>
      <c r="N80" s="6" t="s">
        <v>272</v>
      </c>
      <c r="O80" s="24" t="s">
        <v>72</v>
      </c>
      <c r="P80" s="6">
        <f t="shared" si="10"/>
        <v>1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>
      <c r="A81" s="6">
        <v>18</v>
      </c>
      <c r="B81" s="6" t="s">
        <v>27</v>
      </c>
      <c r="C81" s="6" t="str">
        <f t="shared" si="11"/>
        <v>18.as</v>
      </c>
      <c r="D81" s="6" t="s">
        <v>11</v>
      </c>
      <c r="E81" s="6">
        <v>20</v>
      </c>
      <c r="F81" s="17">
        <v>0</v>
      </c>
      <c r="G81" s="18" t="s">
        <v>67</v>
      </c>
      <c r="H81" s="6" t="s">
        <v>492</v>
      </c>
      <c r="I81" s="7">
        <f>IF(EXACT(G81,"continuous"),VLOOKUP(B81,Sheet1!$A$2:$G$18,7,FALSE), IF(EXACT(G81,"segmented"), VLOOKUP(B81,Sheet1!$A$2:$J$18,10,FALSE),NA))/4</f>
        <v>0.5</v>
      </c>
      <c r="J81" s="6" t="s">
        <v>69</v>
      </c>
      <c r="K81" s="6"/>
      <c r="L81" s="6"/>
      <c r="M81" s="6"/>
      <c r="N81" s="6" t="s">
        <v>269</v>
      </c>
      <c r="O81" s="24" t="s">
        <v>69</v>
      </c>
      <c r="P81" s="6">
        <f t="shared" si="10"/>
        <v>1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>
      <c r="A82" s="8">
        <v>18</v>
      </c>
      <c r="B82" s="8" t="s">
        <v>27</v>
      </c>
      <c r="C82" s="6" t="str">
        <f t="shared" si="11"/>
        <v>18.as</v>
      </c>
      <c r="D82" s="8" t="s">
        <v>11</v>
      </c>
      <c r="E82" s="8">
        <v>20</v>
      </c>
      <c r="F82" s="20">
        <v>0</v>
      </c>
      <c r="G82" s="19" t="s">
        <v>83</v>
      </c>
      <c r="H82" s="8" t="s">
        <v>493</v>
      </c>
      <c r="I82" s="9">
        <f>IF(EXACT(G82,"continuous"),VLOOKUP(B82,Sheet1!$A$2:$G$18,7,FALSE), IF(EXACT(G82,"segmented"), VLOOKUP(B82,Sheet1!$A$2:$J$18,10,FALSE),NA))/4</f>
        <v>0.75</v>
      </c>
      <c r="J82" s="8" t="s">
        <v>72</v>
      </c>
      <c r="N82" t="s">
        <v>285</v>
      </c>
      <c r="O82" t="s">
        <v>323</v>
      </c>
      <c r="P82" s="6">
        <f t="shared" si="10"/>
        <v>1</v>
      </c>
      <c r="R82" s="8"/>
      <c r="S82" s="8"/>
    </row>
    <row r="83" spans="1:37">
      <c r="A83" s="8">
        <v>18</v>
      </c>
      <c r="B83" s="8" t="s">
        <v>27</v>
      </c>
      <c r="C83" s="6" t="str">
        <f t="shared" si="11"/>
        <v>18.as</v>
      </c>
      <c r="D83" s="8" t="s">
        <v>11</v>
      </c>
      <c r="E83" s="8">
        <v>20</v>
      </c>
      <c r="F83" s="20">
        <v>0</v>
      </c>
      <c r="G83" s="19" t="s">
        <v>83</v>
      </c>
      <c r="H83" s="8" t="s">
        <v>493</v>
      </c>
      <c r="I83" s="9">
        <f>IF(EXACT(G83,"continuous"),VLOOKUP(B83,Sheet1!$A$2:$G$18,7,FALSE), IF(EXACT(G83,"segmented"), VLOOKUP(B83,Sheet1!$A$2:$J$18,10,FALSE),NA))/4</f>
        <v>0.75</v>
      </c>
      <c r="J83" s="8" t="s">
        <v>69</v>
      </c>
      <c r="N83" t="s">
        <v>297</v>
      </c>
      <c r="O83" t="s">
        <v>324</v>
      </c>
      <c r="P83" s="6">
        <f t="shared" si="10"/>
        <v>1</v>
      </c>
      <c r="R83" s="8"/>
      <c r="S83" s="8"/>
    </row>
    <row r="84" spans="1:37">
      <c r="A84" s="8">
        <v>18</v>
      </c>
      <c r="B84" s="8" t="s">
        <v>27</v>
      </c>
      <c r="C84" s="6" t="str">
        <f t="shared" si="11"/>
        <v>18.as</v>
      </c>
      <c r="D84" s="8" t="s">
        <v>11</v>
      </c>
      <c r="E84" s="8">
        <v>20</v>
      </c>
      <c r="F84" s="20">
        <v>0</v>
      </c>
      <c r="G84" s="19" t="s">
        <v>83</v>
      </c>
      <c r="H84" s="8" t="s">
        <v>493</v>
      </c>
      <c r="I84" s="9">
        <f>IF(EXACT(G84,"continuous"),VLOOKUP(B84,Sheet1!$A$2:$G$18,7,FALSE), IF(EXACT(G84,"segmented"), VLOOKUP(B84,Sheet1!$A$2:$J$18,10,FALSE),NA))/4</f>
        <v>0.75</v>
      </c>
      <c r="J84" s="8" t="s">
        <v>186</v>
      </c>
      <c r="N84" t="s">
        <v>313</v>
      </c>
      <c r="O84" s="12" t="s">
        <v>504</v>
      </c>
      <c r="P84" s="6">
        <f t="shared" si="10"/>
        <v>1</v>
      </c>
      <c r="R84" s="8"/>
      <c r="S84" s="8"/>
    </row>
    <row r="85" spans="1:37">
      <c r="A85" s="8">
        <v>18</v>
      </c>
      <c r="B85" s="8" t="s">
        <v>27</v>
      </c>
      <c r="C85" s="6" t="str">
        <f t="shared" si="11"/>
        <v>18.as</v>
      </c>
      <c r="D85" s="8" t="s">
        <v>11</v>
      </c>
      <c r="E85" s="8">
        <v>20</v>
      </c>
      <c r="F85" s="20">
        <v>0</v>
      </c>
      <c r="G85" s="19" t="s">
        <v>83</v>
      </c>
      <c r="H85" s="8" t="s">
        <v>493</v>
      </c>
      <c r="I85" s="9">
        <f>IF(EXACT(G85,"continuous"),VLOOKUP(B85,Sheet1!$A$2:$G$18,7,FALSE), IF(EXACT(G85,"segmented"), VLOOKUP(B85,Sheet1!$A$2:$J$18,10,FALSE),NA))/4</f>
        <v>0.75</v>
      </c>
      <c r="J85" s="8" t="s">
        <v>187</v>
      </c>
      <c r="N85" t="s">
        <v>298</v>
      </c>
      <c r="O85" s="12" t="s">
        <v>504</v>
      </c>
      <c r="P85" s="6">
        <f t="shared" si="10"/>
        <v>1</v>
      </c>
      <c r="R85" s="8"/>
      <c r="S85" s="8"/>
    </row>
    <row r="86" spans="1:37">
      <c r="A86" s="8">
        <v>18</v>
      </c>
      <c r="B86" s="8" t="s">
        <v>27</v>
      </c>
      <c r="C86" s="6" t="str">
        <f t="shared" si="11"/>
        <v>18.as</v>
      </c>
      <c r="D86" s="8" t="s">
        <v>11</v>
      </c>
      <c r="E86" s="8">
        <v>20</v>
      </c>
      <c r="F86" s="20">
        <v>0</v>
      </c>
      <c r="G86" s="19" t="s">
        <v>83</v>
      </c>
      <c r="H86" s="8" t="s">
        <v>493</v>
      </c>
      <c r="I86" s="9">
        <f>IF(EXACT(G86,"continuous"),VLOOKUP(B86,Sheet1!$A$2:$G$18,7,FALSE), IF(EXACT(G86,"segmented"), VLOOKUP(B86,Sheet1!$A$2:$J$18,10,FALSE),NA))/4</f>
        <v>0.75</v>
      </c>
      <c r="J86" s="8" t="s">
        <v>188</v>
      </c>
      <c r="N86" t="s">
        <v>313</v>
      </c>
      <c r="O86" s="12" t="s">
        <v>504</v>
      </c>
      <c r="P86" s="6">
        <f t="shared" si="10"/>
        <v>1</v>
      </c>
      <c r="R86" s="8"/>
      <c r="S86" s="8"/>
    </row>
    <row r="87" spans="1:37">
      <c r="A87" s="6">
        <v>2</v>
      </c>
      <c r="B87" s="6" t="s">
        <v>29</v>
      </c>
      <c r="C87" s="6" t="str">
        <f t="shared" si="11"/>
        <v>2.es</v>
      </c>
      <c r="D87" s="6" t="s">
        <v>11</v>
      </c>
      <c r="E87" s="6">
        <v>18</v>
      </c>
      <c r="F87" s="17">
        <v>1</v>
      </c>
      <c r="G87" s="18" t="s">
        <v>67</v>
      </c>
      <c r="H87" s="6" t="s">
        <v>493</v>
      </c>
      <c r="I87" s="7">
        <f>IF(EXACT(G87,"continuous"),VLOOKUP(B87,Sheet1!$A$2:$G$18,7,FALSE), IF(EXACT(G87,"segmented"), VLOOKUP(B87,Sheet1!$A$2:$J$18,10,FALSE),NA))/4</f>
        <v>0.25</v>
      </c>
      <c r="J87" s="6" t="s">
        <v>512</v>
      </c>
      <c r="K87" s="6">
        <v>1</v>
      </c>
      <c r="L87" s="6"/>
      <c r="M87" s="6" t="s">
        <v>527</v>
      </c>
      <c r="N87" s="6" t="s">
        <v>411</v>
      </c>
      <c r="O87" s="32" t="s">
        <v>513</v>
      </c>
      <c r="P87" s="6">
        <f t="shared" si="10"/>
        <v>3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>
      <c r="A88" s="6">
        <v>2</v>
      </c>
      <c r="B88" s="6" t="s">
        <v>29</v>
      </c>
      <c r="C88" s="6" t="str">
        <f t="shared" si="11"/>
        <v>2.es</v>
      </c>
      <c r="D88" s="6" t="s">
        <v>11</v>
      </c>
      <c r="E88" s="6">
        <v>18</v>
      </c>
      <c r="F88" s="17">
        <v>1</v>
      </c>
      <c r="G88" s="18" t="s">
        <v>67</v>
      </c>
      <c r="H88" s="6" t="s">
        <v>493</v>
      </c>
      <c r="I88" s="7">
        <f>IF(EXACT(G88,"continuous"),VLOOKUP(B88,Sheet1!$A$2:$G$18,7,FALSE), IF(EXACT(G88,"segmented"), VLOOKUP(B88,Sheet1!$A$2:$J$18,10,FALSE),NA))/4</f>
        <v>0.25</v>
      </c>
      <c r="J88" s="6" t="s">
        <v>145</v>
      </c>
      <c r="K88" s="6">
        <v>1</v>
      </c>
      <c r="L88" s="6">
        <v>0</v>
      </c>
      <c r="M88" s="6" t="s">
        <v>403</v>
      </c>
      <c r="N88" s="6" t="s">
        <v>299</v>
      </c>
      <c r="O88" s="32" t="s">
        <v>383</v>
      </c>
      <c r="P88" s="6">
        <f t="shared" si="10"/>
        <v>4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>
      <c r="A89" s="6">
        <v>2</v>
      </c>
      <c r="B89" s="6" t="s">
        <v>29</v>
      </c>
      <c r="C89" s="6" t="str">
        <f t="shared" si="11"/>
        <v>2.es</v>
      </c>
      <c r="D89" s="6" t="s">
        <v>11</v>
      </c>
      <c r="E89" s="6">
        <v>18</v>
      </c>
      <c r="F89" s="17">
        <v>1</v>
      </c>
      <c r="G89" s="18" t="s">
        <v>67</v>
      </c>
      <c r="H89" s="6" t="s">
        <v>493</v>
      </c>
      <c r="I89" s="7">
        <f>IF(EXACT(G89,"continuous"),VLOOKUP(B89,Sheet1!$A$2:$G$18,7,FALSE), IF(EXACT(G89,"segmented"), VLOOKUP(B89,Sheet1!$A$2:$J$18,10,FALSE),NA))/4</f>
        <v>0.25</v>
      </c>
      <c r="J89" s="6" t="s">
        <v>404</v>
      </c>
      <c r="K89" s="6">
        <v>0</v>
      </c>
      <c r="L89" s="6">
        <v>1</v>
      </c>
      <c r="M89" s="6"/>
      <c r="N89" s="6" t="s">
        <v>414</v>
      </c>
      <c r="O89" s="32" t="s">
        <v>412</v>
      </c>
      <c r="P89" s="6">
        <f t="shared" si="10"/>
        <v>5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>
      <c r="A90" s="6">
        <v>2</v>
      </c>
      <c r="B90" s="6" t="s">
        <v>29</v>
      </c>
      <c r="C90" s="6" t="str">
        <f t="shared" si="11"/>
        <v>2.es</v>
      </c>
      <c r="D90" s="6" t="s">
        <v>11</v>
      </c>
      <c r="E90" s="6">
        <v>18</v>
      </c>
      <c r="F90" s="17">
        <v>1</v>
      </c>
      <c r="G90" s="18" t="s">
        <v>67</v>
      </c>
      <c r="H90" s="6" t="s">
        <v>493</v>
      </c>
      <c r="I90" s="7">
        <f>IF(EXACT(G90,"continuous"),VLOOKUP(B90,Sheet1!$A$2:$G$18,7,FALSE), IF(EXACT(G90,"segmented"), VLOOKUP(B90,Sheet1!$A$2:$J$18,10,FALSE),NA))/4</f>
        <v>0.25</v>
      </c>
      <c r="J90" s="6" t="s">
        <v>405</v>
      </c>
      <c r="K90" s="6">
        <v>0</v>
      </c>
      <c r="L90" s="6">
        <v>1</v>
      </c>
      <c r="M90" s="6"/>
      <c r="N90" s="6" t="s">
        <v>413</v>
      </c>
      <c r="O90" s="32" t="s">
        <v>415</v>
      </c>
      <c r="P90" s="6">
        <f t="shared" si="10"/>
        <v>6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>
      <c r="A91" s="6">
        <v>2</v>
      </c>
      <c r="B91" s="6" t="s">
        <v>29</v>
      </c>
      <c r="C91" s="6" t="str">
        <f t="shared" si="11"/>
        <v>2.es</v>
      </c>
      <c r="D91" s="6" t="s">
        <v>11</v>
      </c>
      <c r="E91" s="6">
        <v>18</v>
      </c>
      <c r="F91" s="17">
        <v>1</v>
      </c>
      <c r="G91" s="18" t="s">
        <v>67</v>
      </c>
      <c r="H91" s="6" t="s">
        <v>493</v>
      </c>
      <c r="I91" s="7">
        <f>IF(EXACT(G91,"continuous"),VLOOKUP(B91,Sheet1!$A$2:$G$18,7,FALSE), IF(EXACT(G91,"segmented"), VLOOKUP(B91,Sheet1!$A$2:$J$18,10,FALSE),NA))/4</f>
        <v>0.25</v>
      </c>
      <c r="J91" s="6" t="s">
        <v>406</v>
      </c>
      <c r="K91" s="6">
        <v>0</v>
      </c>
      <c r="L91" s="6">
        <v>1</v>
      </c>
      <c r="M91" s="6"/>
      <c r="N91" s="6" t="s">
        <v>416</v>
      </c>
      <c r="O91" s="32" t="s">
        <v>417</v>
      </c>
      <c r="P91" s="6">
        <f t="shared" si="10"/>
        <v>4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>
      <c r="A92" s="8">
        <v>2</v>
      </c>
      <c r="B92" t="s">
        <v>29</v>
      </c>
      <c r="C92" s="6" t="str">
        <f t="shared" si="11"/>
        <v>2.es</v>
      </c>
      <c r="D92" t="s">
        <v>11</v>
      </c>
      <c r="E92">
        <v>18</v>
      </c>
      <c r="F92" s="16">
        <v>1</v>
      </c>
      <c r="G92" s="19" t="s">
        <v>83</v>
      </c>
      <c r="H92" s="8" t="s">
        <v>492</v>
      </c>
      <c r="I92" s="9">
        <f>IF(EXACT(G92,"continuous"),VLOOKUP(B92,Sheet1!$A$2:$G$18,7,FALSE), IF(EXACT(G92,"segmented"), VLOOKUP(B92,Sheet1!$A$2:$J$18,10,FALSE),NA))/4</f>
        <v>1</v>
      </c>
      <c r="J92" s="8" t="s">
        <v>189</v>
      </c>
      <c r="K92">
        <v>1</v>
      </c>
      <c r="L92">
        <v>0</v>
      </c>
      <c r="M92" s="8" t="s">
        <v>407</v>
      </c>
      <c r="N92" t="s">
        <v>313</v>
      </c>
      <c r="O92" s="34" t="s">
        <v>408</v>
      </c>
      <c r="P92" s="6">
        <f t="shared" si="10"/>
        <v>3</v>
      </c>
      <c r="R92" s="8"/>
      <c r="S92" s="8"/>
    </row>
    <row r="93" spans="1:37">
      <c r="A93" s="8">
        <v>2</v>
      </c>
      <c r="B93" t="s">
        <v>29</v>
      </c>
      <c r="C93" s="6" t="str">
        <f t="shared" si="11"/>
        <v>2.es</v>
      </c>
      <c r="D93" t="s">
        <v>11</v>
      </c>
      <c r="E93">
        <v>18</v>
      </c>
      <c r="F93" s="16">
        <v>1</v>
      </c>
      <c r="G93" s="19" t="s">
        <v>83</v>
      </c>
      <c r="H93" s="8" t="s">
        <v>492</v>
      </c>
      <c r="I93" s="9">
        <f>IF(EXACT(G93,"continuous"),VLOOKUP(B93,Sheet1!$A$2:$G$18,7,FALSE), IF(EXACT(G93,"segmented"), VLOOKUP(B93,Sheet1!$A$2:$J$18,10,FALSE),NA))/4</f>
        <v>1</v>
      </c>
      <c r="J93" s="8" t="s">
        <v>190</v>
      </c>
      <c r="K93" s="8">
        <v>1</v>
      </c>
      <c r="L93" s="8">
        <v>0</v>
      </c>
      <c r="M93" t="s">
        <v>409</v>
      </c>
      <c r="N93" t="s">
        <v>190</v>
      </c>
      <c r="O93" s="12" t="s">
        <v>190</v>
      </c>
      <c r="P93" s="6">
        <f t="shared" si="10"/>
        <v>3</v>
      </c>
      <c r="R93" s="8"/>
      <c r="S93" s="8"/>
    </row>
    <row r="94" spans="1:37">
      <c r="A94" s="8">
        <v>2</v>
      </c>
      <c r="B94" t="s">
        <v>29</v>
      </c>
      <c r="C94" s="6" t="str">
        <f t="shared" si="11"/>
        <v>2.es</v>
      </c>
      <c r="D94" t="s">
        <v>11</v>
      </c>
      <c r="E94">
        <v>18</v>
      </c>
      <c r="F94" s="16">
        <v>1</v>
      </c>
      <c r="G94" s="19" t="s">
        <v>83</v>
      </c>
      <c r="H94" s="8" t="s">
        <v>492</v>
      </c>
      <c r="I94" s="9">
        <f>IF(EXACT(G94,"continuous"),VLOOKUP(B94,Sheet1!$A$2:$G$18,7,FALSE), IF(EXACT(G94,"segmented"), VLOOKUP(B94,Sheet1!$A$2:$J$18,10,FALSE),NA))/4</f>
        <v>1</v>
      </c>
      <c r="J94" s="8" t="s">
        <v>191</v>
      </c>
      <c r="K94" s="8">
        <v>1</v>
      </c>
      <c r="L94" s="8">
        <v>1</v>
      </c>
      <c r="N94" t="s">
        <v>263</v>
      </c>
      <c r="O94" s="38" t="s">
        <v>384</v>
      </c>
      <c r="P94" s="6">
        <f t="shared" si="10"/>
        <v>3</v>
      </c>
      <c r="R94" s="8"/>
      <c r="S94" s="8"/>
    </row>
    <row r="95" spans="1:37">
      <c r="A95" s="8">
        <v>2</v>
      </c>
      <c r="B95" t="s">
        <v>29</v>
      </c>
      <c r="C95" s="6" t="str">
        <f t="shared" si="11"/>
        <v>2.es</v>
      </c>
      <c r="D95" t="s">
        <v>11</v>
      </c>
      <c r="E95">
        <v>18</v>
      </c>
      <c r="F95" s="16">
        <v>1</v>
      </c>
      <c r="G95" s="19" t="s">
        <v>83</v>
      </c>
      <c r="H95" s="8" t="s">
        <v>492</v>
      </c>
      <c r="I95" s="9">
        <f>IF(EXACT(G95,"continuous"),VLOOKUP(B95,Sheet1!$A$2:$G$18,7,FALSE), IF(EXACT(G95,"segmented"), VLOOKUP(B95,Sheet1!$A$2:$J$18,10,FALSE),NA))/4</f>
        <v>1</v>
      </c>
      <c r="J95" s="8" t="s">
        <v>216</v>
      </c>
      <c r="N95" t="s">
        <v>202</v>
      </c>
      <c r="O95" s="12" t="s">
        <v>202</v>
      </c>
      <c r="P95" s="6">
        <f t="shared" si="10"/>
        <v>3</v>
      </c>
      <c r="R95" s="8"/>
      <c r="S95" s="8"/>
    </row>
    <row r="96" spans="1:37">
      <c r="A96" s="8">
        <v>2</v>
      </c>
      <c r="B96" t="s">
        <v>29</v>
      </c>
      <c r="C96" s="6" t="str">
        <f t="shared" si="11"/>
        <v>2.es</v>
      </c>
      <c r="D96" t="s">
        <v>11</v>
      </c>
      <c r="E96">
        <v>18</v>
      </c>
      <c r="F96" s="16">
        <v>1</v>
      </c>
      <c r="G96" s="19" t="s">
        <v>83</v>
      </c>
      <c r="H96" s="8" t="s">
        <v>492</v>
      </c>
      <c r="I96" s="9">
        <f>IF(EXACT(G96,"continuous"),VLOOKUP(B96,Sheet1!$A$2:$G$18,7,FALSE), IF(EXACT(G96,"segmented"), VLOOKUP(B96,Sheet1!$A$2:$J$18,10,FALSE),NA))/4</f>
        <v>1</v>
      </c>
      <c r="J96" s="8" t="s">
        <v>193</v>
      </c>
      <c r="N96" t="s">
        <v>300</v>
      </c>
      <c r="O96" s="34" t="s">
        <v>385</v>
      </c>
      <c r="P96" s="6">
        <f t="shared" si="10"/>
        <v>5</v>
      </c>
      <c r="R96" s="8"/>
      <c r="S96" s="8"/>
    </row>
    <row r="97" spans="1:37">
      <c r="A97" s="6">
        <v>4</v>
      </c>
      <c r="B97" s="6" t="s">
        <v>31</v>
      </c>
      <c r="C97" s="6" t="str">
        <f t="shared" si="11"/>
        <v>4.cw</v>
      </c>
      <c r="D97" s="6" t="s">
        <v>11</v>
      </c>
      <c r="E97" s="6">
        <v>20</v>
      </c>
      <c r="F97" s="17">
        <v>0</v>
      </c>
      <c r="G97" s="18" t="s">
        <v>67</v>
      </c>
      <c r="H97" s="6" t="s">
        <v>493</v>
      </c>
      <c r="I97" s="7">
        <f>IF(EXACT(G97,"continuous"),VLOOKUP(B97,Sheet1!$A$2:$G$18,7,FALSE), IF(EXACT(G97,"segmented"), VLOOKUP(B97,Sheet1!$A$2:$J$18,10,FALSE),NA))/4</f>
        <v>0.5</v>
      </c>
      <c r="J97" s="6" t="s">
        <v>69</v>
      </c>
      <c r="K97" s="6"/>
      <c r="L97" s="6"/>
      <c r="M97" s="6"/>
      <c r="N97" s="6" t="s">
        <v>301</v>
      </c>
      <c r="O97" s="6" t="s">
        <v>324</v>
      </c>
      <c r="P97" s="6">
        <f t="shared" si="10"/>
        <v>1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>
      <c r="A98" s="6">
        <v>4</v>
      </c>
      <c r="B98" s="6" t="s">
        <v>31</v>
      </c>
      <c r="C98" s="6" t="str">
        <f t="shared" si="11"/>
        <v>4.cw</v>
      </c>
      <c r="D98" s="6" t="s">
        <v>11</v>
      </c>
      <c r="E98" s="6">
        <v>20</v>
      </c>
      <c r="F98" s="17">
        <v>0</v>
      </c>
      <c r="G98" s="18" t="s">
        <v>67</v>
      </c>
      <c r="H98" s="6" t="s">
        <v>493</v>
      </c>
      <c r="I98" s="7">
        <f>IF(EXACT(G98,"continuous"),VLOOKUP(B98,Sheet1!$A$2:$G$18,7,FALSE), IF(EXACT(G98,"segmented"), VLOOKUP(B98,Sheet1!$A$2:$J$18,10,FALSE),NA))/4</f>
        <v>0.5</v>
      </c>
      <c r="J98" s="6" t="s">
        <v>146</v>
      </c>
      <c r="K98" s="6"/>
      <c r="L98" s="6"/>
      <c r="M98" s="6"/>
      <c r="N98" s="6" t="s">
        <v>364</v>
      </c>
      <c r="O98" s="32" t="s">
        <v>363</v>
      </c>
      <c r="P98" s="6">
        <f t="shared" si="10"/>
        <v>3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>
      <c r="A99" s="6">
        <v>4</v>
      </c>
      <c r="B99" s="6" t="s">
        <v>31</v>
      </c>
      <c r="C99" s="6" t="str">
        <f t="shared" si="11"/>
        <v>4.cw</v>
      </c>
      <c r="D99" s="6" t="s">
        <v>11</v>
      </c>
      <c r="E99" s="6">
        <v>20</v>
      </c>
      <c r="F99" s="17">
        <v>0</v>
      </c>
      <c r="G99" s="18" t="s">
        <v>67</v>
      </c>
      <c r="H99" s="6" t="s">
        <v>493</v>
      </c>
      <c r="I99" s="7">
        <f>IF(EXACT(G99,"continuous"),VLOOKUP(B99,Sheet1!$A$2:$G$18,7,FALSE), IF(EXACT(G99,"segmented"), VLOOKUP(B99,Sheet1!$A$2:$J$18,10,FALSE),NA))/4</f>
        <v>0.5</v>
      </c>
      <c r="J99" s="6" t="s">
        <v>147</v>
      </c>
      <c r="K99" s="6"/>
      <c r="L99" s="6"/>
      <c r="M99" s="6"/>
      <c r="N99" s="6" t="s">
        <v>364</v>
      </c>
      <c r="O99" s="32" t="s">
        <v>386</v>
      </c>
      <c r="P99" s="6">
        <f t="shared" si="10"/>
        <v>3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>
      <c r="A100" s="6">
        <v>4</v>
      </c>
      <c r="B100" s="6" t="s">
        <v>31</v>
      </c>
      <c r="C100" s="6" t="str">
        <f t="shared" si="11"/>
        <v>4.cw</v>
      </c>
      <c r="D100" s="6" t="s">
        <v>11</v>
      </c>
      <c r="E100" s="6">
        <v>20</v>
      </c>
      <c r="F100" s="17">
        <v>0</v>
      </c>
      <c r="G100" s="18" t="s">
        <v>67</v>
      </c>
      <c r="H100" s="6" t="s">
        <v>493</v>
      </c>
      <c r="I100" s="7">
        <f>IF(EXACT(G100,"continuous"),VLOOKUP(B100,Sheet1!$A$2:$G$18,7,FALSE), IF(EXACT(G100,"segmented"), VLOOKUP(B100,Sheet1!$A$2:$J$18,10,FALSE),NA))/4</f>
        <v>0.5</v>
      </c>
      <c r="J100" s="6" t="s">
        <v>148</v>
      </c>
      <c r="K100" s="6"/>
      <c r="L100" s="6"/>
      <c r="M100" s="6"/>
      <c r="N100" s="6" t="s">
        <v>302</v>
      </c>
      <c r="O100" s="24" t="s">
        <v>325</v>
      </c>
      <c r="P100" s="6">
        <f t="shared" si="10"/>
        <v>3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>
      <c r="A101" s="6">
        <v>4</v>
      </c>
      <c r="B101" s="6" t="s">
        <v>31</v>
      </c>
      <c r="C101" s="6" t="str">
        <f t="shared" si="11"/>
        <v>4.cw</v>
      </c>
      <c r="D101" s="6" t="s">
        <v>11</v>
      </c>
      <c r="E101" s="6">
        <v>20</v>
      </c>
      <c r="F101" s="17">
        <v>0</v>
      </c>
      <c r="G101" s="18" t="s">
        <v>67</v>
      </c>
      <c r="H101" s="6" t="s">
        <v>493</v>
      </c>
      <c r="I101" s="7">
        <f>IF(EXACT(G101,"continuous"),VLOOKUP(B101,Sheet1!$A$2:$G$18,7,FALSE), IF(EXACT(G101,"segmented"), VLOOKUP(B101,Sheet1!$A$2:$J$18,10,FALSE),NA))/4</f>
        <v>0.5</v>
      </c>
      <c r="J101" s="6" t="s">
        <v>149</v>
      </c>
      <c r="K101" s="6"/>
      <c r="L101" s="6"/>
      <c r="M101" s="6"/>
      <c r="N101" s="6" t="s">
        <v>313</v>
      </c>
      <c r="O101" s="32" t="s">
        <v>503</v>
      </c>
      <c r="P101" s="6">
        <f t="shared" si="10"/>
        <v>3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>
      <c r="A102" s="6">
        <v>4</v>
      </c>
      <c r="B102" s="6" t="s">
        <v>31</v>
      </c>
      <c r="C102" s="6" t="str">
        <f t="shared" si="11"/>
        <v>4.cw</v>
      </c>
      <c r="D102" s="6" t="s">
        <v>11</v>
      </c>
      <c r="E102" s="6">
        <v>20</v>
      </c>
      <c r="F102" s="17">
        <v>0</v>
      </c>
      <c r="G102" s="18" t="s">
        <v>67</v>
      </c>
      <c r="H102" s="6" t="s">
        <v>493</v>
      </c>
      <c r="I102" s="7">
        <f>IF(EXACT(G102,"continuous"),VLOOKUP(B102,Sheet1!$A$2:$G$18,7,FALSE), IF(EXACT(G102,"segmented"), VLOOKUP(B102,Sheet1!$A$2:$J$18,10,FALSE),NA))/4</f>
        <v>0.5</v>
      </c>
      <c r="J102" s="6" t="s">
        <v>150</v>
      </c>
      <c r="K102" s="6"/>
      <c r="L102" s="6"/>
      <c r="M102" s="6"/>
      <c r="N102" s="6" t="s">
        <v>365</v>
      </c>
      <c r="O102" s="32" t="s">
        <v>387</v>
      </c>
      <c r="P102" s="6">
        <f t="shared" si="10"/>
        <v>5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>
      <c r="A103" s="6">
        <v>4</v>
      </c>
      <c r="B103" s="6" t="s">
        <v>31</v>
      </c>
      <c r="C103" s="6" t="str">
        <f t="shared" si="11"/>
        <v>4.cw</v>
      </c>
      <c r="D103" s="6" t="s">
        <v>11</v>
      </c>
      <c r="E103" s="6">
        <v>20</v>
      </c>
      <c r="F103" s="17">
        <v>0</v>
      </c>
      <c r="G103" s="18" t="s">
        <v>67</v>
      </c>
      <c r="H103" s="6" t="s">
        <v>493</v>
      </c>
      <c r="I103" s="7">
        <f>IF(EXACT(G103,"continuous"),VLOOKUP(B103,Sheet1!$A$2:$G$18,7,FALSE), IF(EXACT(G103,"segmented"), VLOOKUP(B103,Sheet1!$A$2:$J$18,10,FALSE),NA))/4</f>
        <v>0.5</v>
      </c>
      <c r="J103" s="6" t="s">
        <v>151</v>
      </c>
      <c r="K103" s="6"/>
      <c r="L103" s="6"/>
      <c r="M103" s="6"/>
      <c r="N103" s="6" t="s">
        <v>418</v>
      </c>
      <c r="O103" s="32" t="s">
        <v>388</v>
      </c>
      <c r="P103" s="6">
        <f t="shared" si="10"/>
        <v>3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>
      <c r="A104" s="6">
        <v>4</v>
      </c>
      <c r="B104" s="6" t="s">
        <v>31</v>
      </c>
      <c r="C104" s="6" t="str">
        <f t="shared" si="11"/>
        <v>4.cw</v>
      </c>
      <c r="D104" s="6" t="s">
        <v>11</v>
      </c>
      <c r="E104" s="6">
        <v>20</v>
      </c>
      <c r="F104" s="17">
        <v>0</v>
      </c>
      <c r="G104" s="18" t="s">
        <v>67</v>
      </c>
      <c r="H104" s="6" t="s">
        <v>493</v>
      </c>
      <c r="I104" s="7">
        <f>IF(EXACT(G104,"continuous"),VLOOKUP(B104,Sheet1!$A$2:$G$18,7,FALSE), IF(EXACT(G104,"segmented"), VLOOKUP(B104,Sheet1!$A$2:$J$18,10,FALSE),NA))/4</f>
        <v>0.5</v>
      </c>
      <c r="J104" s="6" t="s">
        <v>152</v>
      </c>
      <c r="K104" s="6"/>
      <c r="L104" s="6"/>
      <c r="M104" s="6"/>
      <c r="N104" s="6" t="s">
        <v>366</v>
      </c>
      <c r="O104" s="32" t="s">
        <v>152</v>
      </c>
      <c r="P104" s="6">
        <f t="shared" si="10"/>
        <v>3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>
      <c r="A105" s="8">
        <v>4</v>
      </c>
      <c r="B105" s="8" t="s">
        <v>31</v>
      </c>
      <c r="C105" s="6" t="str">
        <f t="shared" si="11"/>
        <v>4.cw</v>
      </c>
      <c r="D105" s="8" t="s">
        <v>11</v>
      </c>
      <c r="E105" s="8">
        <v>20</v>
      </c>
      <c r="F105" s="20">
        <v>0</v>
      </c>
      <c r="G105" s="19" t="s">
        <v>83</v>
      </c>
      <c r="H105" s="8" t="s">
        <v>492</v>
      </c>
      <c r="I105" s="9">
        <f>IF(EXACT(G105,"continuous"),VLOOKUP(B105,Sheet1!$A$2:$G$18,7,FALSE), IF(EXACT(G105,"segmented"), VLOOKUP(B105,Sheet1!$A$2:$J$18,10,FALSE),NA))/4</f>
        <v>1</v>
      </c>
      <c r="J105" s="8" t="s">
        <v>194</v>
      </c>
      <c r="M105" s="8" t="s">
        <v>419</v>
      </c>
      <c r="N105" s="40" t="s">
        <v>263</v>
      </c>
      <c r="O105" s="31" t="s">
        <v>395</v>
      </c>
      <c r="P105" s="6">
        <f t="shared" si="10"/>
        <v>3</v>
      </c>
      <c r="R105" s="8"/>
      <c r="S105" s="8"/>
    </row>
    <row r="106" spans="1:37">
      <c r="A106" s="8">
        <v>4</v>
      </c>
      <c r="B106" s="8" t="s">
        <v>31</v>
      </c>
      <c r="C106" s="6" t="str">
        <f t="shared" si="11"/>
        <v>4.cw</v>
      </c>
      <c r="D106" s="8" t="s">
        <v>11</v>
      </c>
      <c r="E106" s="8">
        <v>20</v>
      </c>
      <c r="F106" s="20">
        <v>0</v>
      </c>
      <c r="G106" s="19" t="s">
        <v>83</v>
      </c>
      <c r="H106" s="8" t="s">
        <v>492</v>
      </c>
      <c r="I106" s="9">
        <f>IF(EXACT(G106,"continuous"),VLOOKUP(B106,Sheet1!$A$2:$G$18,7,FALSE), IF(EXACT(G106,"segmented"), VLOOKUP(B106,Sheet1!$A$2:$J$18,10,FALSE),NA))/4</f>
        <v>1</v>
      </c>
      <c r="J106" s="8" t="s">
        <v>140</v>
      </c>
      <c r="N106" s="8" t="s">
        <v>211</v>
      </c>
      <c r="O106" s="25" t="s">
        <v>211</v>
      </c>
      <c r="P106" s="6">
        <f t="shared" si="10"/>
        <v>3</v>
      </c>
      <c r="R106" s="8"/>
      <c r="S106" s="8"/>
    </row>
    <row r="107" spans="1:37">
      <c r="A107" s="8">
        <v>4</v>
      </c>
      <c r="B107" s="8" t="s">
        <v>31</v>
      </c>
      <c r="C107" s="6" t="str">
        <f t="shared" si="11"/>
        <v>4.cw</v>
      </c>
      <c r="D107" s="8" t="s">
        <v>11</v>
      </c>
      <c r="E107" s="8">
        <v>20</v>
      </c>
      <c r="F107" s="20">
        <v>0</v>
      </c>
      <c r="G107" s="19" t="s">
        <v>83</v>
      </c>
      <c r="H107" s="8" t="s">
        <v>492</v>
      </c>
      <c r="I107" s="9">
        <f>IF(EXACT(G107,"continuous"),VLOOKUP(B107,Sheet1!$A$2:$G$18,7,FALSE), IF(EXACT(G107,"segmented"), VLOOKUP(B107,Sheet1!$A$2:$J$18,10,FALSE),NA))/4</f>
        <v>1</v>
      </c>
      <c r="J107" s="8" t="s">
        <v>195</v>
      </c>
      <c r="N107" s="8" t="s">
        <v>202</v>
      </c>
      <c r="O107" s="31" t="s">
        <v>330</v>
      </c>
      <c r="P107" s="6">
        <f t="shared" si="10"/>
        <v>3</v>
      </c>
      <c r="R107" s="8"/>
      <c r="S107" s="8"/>
    </row>
    <row r="108" spans="1:37">
      <c r="A108" s="6">
        <v>6</v>
      </c>
      <c r="B108" s="6" t="s">
        <v>33</v>
      </c>
      <c r="C108" s="6" t="str">
        <f t="shared" si="11"/>
        <v>6.na</v>
      </c>
      <c r="D108" s="6" t="s">
        <v>11</v>
      </c>
      <c r="E108" s="6">
        <v>19</v>
      </c>
      <c r="F108" s="17">
        <v>0</v>
      </c>
      <c r="G108" s="18" t="s">
        <v>67</v>
      </c>
      <c r="H108" s="6" t="s">
        <v>493</v>
      </c>
      <c r="I108" s="7">
        <f>IF(EXACT(G108,"continuous"),VLOOKUP(B108,Sheet1!$A$2:$G$18,7,FALSE), IF(EXACT(G108,"segmented"), VLOOKUP(B108,Sheet1!$A$2:$J$18,10,FALSE),NA))/4</f>
        <v>0.5</v>
      </c>
      <c r="J108" s="6" t="s">
        <v>153</v>
      </c>
      <c r="K108" s="6">
        <v>1</v>
      </c>
      <c r="L108" s="6">
        <v>1</v>
      </c>
      <c r="M108" s="6"/>
      <c r="N108" s="6" t="s">
        <v>178</v>
      </c>
      <c r="O108" s="32" t="s">
        <v>178</v>
      </c>
      <c r="P108" s="6">
        <f t="shared" si="10"/>
        <v>3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>
      <c r="A109" s="6">
        <v>6</v>
      </c>
      <c r="B109" s="6" t="s">
        <v>33</v>
      </c>
      <c r="C109" s="6" t="str">
        <f t="shared" si="11"/>
        <v>6.na</v>
      </c>
      <c r="D109" s="6" t="s">
        <v>11</v>
      </c>
      <c r="E109" s="6">
        <v>19</v>
      </c>
      <c r="F109" s="17">
        <v>0</v>
      </c>
      <c r="G109" s="18" t="s">
        <v>67</v>
      </c>
      <c r="H109" s="6" t="s">
        <v>493</v>
      </c>
      <c r="I109" s="7">
        <f>IF(EXACT(G109,"continuous"),VLOOKUP(B109,Sheet1!$A$2:$G$18,7,FALSE), IF(EXACT(G109,"segmented"), VLOOKUP(B109,Sheet1!$A$2:$J$18,10,FALSE),NA))/4</f>
        <v>0.5</v>
      </c>
      <c r="J109" s="6" t="s">
        <v>154</v>
      </c>
      <c r="K109" s="6">
        <v>1</v>
      </c>
      <c r="L109" s="6">
        <v>1</v>
      </c>
      <c r="M109" s="6"/>
      <c r="N109" s="6" t="s">
        <v>105</v>
      </c>
      <c r="O109" s="32" t="s">
        <v>389</v>
      </c>
      <c r="P109" s="6">
        <f t="shared" si="10"/>
        <v>3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>
      <c r="A110" s="6">
        <v>6</v>
      </c>
      <c r="B110" s="6" t="s">
        <v>33</v>
      </c>
      <c r="C110" s="6" t="str">
        <f t="shared" si="11"/>
        <v>6.na</v>
      </c>
      <c r="D110" s="6" t="s">
        <v>11</v>
      </c>
      <c r="E110" s="6">
        <v>19</v>
      </c>
      <c r="F110" s="17">
        <v>0</v>
      </c>
      <c r="G110" s="18" t="s">
        <v>67</v>
      </c>
      <c r="H110" s="6" t="s">
        <v>493</v>
      </c>
      <c r="I110" s="7">
        <f>IF(EXACT(G110,"continuous"),VLOOKUP(B110,Sheet1!$A$2:$G$18,7,FALSE), IF(EXACT(G110,"segmented"), VLOOKUP(B110,Sheet1!$A$2:$J$18,10,FALSE),NA))/4</f>
        <v>0.5</v>
      </c>
      <c r="J110" s="6" t="s">
        <v>155</v>
      </c>
      <c r="K110" s="6">
        <v>1</v>
      </c>
      <c r="L110" s="6">
        <v>1</v>
      </c>
      <c r="M110" s="6"/>
      <c r="N110" s="6" t="s">
        <v>367</v>
      </c>
      <c r="O110" s="32" t="s">
        <v>368</v>
      </c>
      <c r="P110" s="6">
        <f t="shared" si="10"/>
        <v>3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>
      <c r="A111" s="6">
        <v>6</v>
      </c>
      <c r="B111" s="6" t="s">
        <v>33</v>
      </c>
      <c r="C111" s="6" t="str">
        <f t="shared" si="11"/>
        <v>6.na</v>
      </c>
      <c r="D111" s="6" t="s">
        <v>11</v>
      </c>
      <c r="E111" s="6">
        <v>19</v>
      </c>
      <c r="F111" s="17">
        <v>0</v>
      </c>
      <c r="G111" s="18" t="s">
        <v>67</v>
      </c>
      <c r="H111" s="6" t="s">
        <v>493</v>
      </c>
      <c r="I111" s="7">
        <f>IF(EXACT(G111,"continuous"),VLOOKUP(B111,Sheet1!$A$2:$G$18,7,FALSE), IF(EXACT(G111,"segmented"), VLOOKUP(B111,Sheet1!$A$2:$J$18,10,FALSE),NA))/4</f>
        <v>0.5</v>
      </c>
      <c r="J111" s="6" t="s">
        <v>156</v>
      </c>
      <c r="K111" s="6">
        <v>1</v>
      </c>
      <c r="L111" s="6">
        <v>1</v>
      </c>
      <c r="M111" s="6"/>
      <c r="N111" s="6" t="s">
        <v>303</v>
      </c>
      <c r="O111" s="32" t="s">
        <v>390</v>
      </c>
      <c r="P111" s="6">
        <f t="shared" si="10"/>
        <v>4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>
      <c r="A112" s="6">
        <v>6</v>
      </c>
      <c r="B112" s="6" t="s">
        <v>33</v>
      </c>
      <c r="C112" s="6" t="str">
        <f t="shared" si="11"/>
        <v>6.na</v>
      </c>
      <c r="D112" s="6" t="s">
        <v>11</v>
      </c>
      <c r="E112" s="6">
        <v>19</v>
      </c>
      <c r="F112" s="17">
        <v>0</v>
      </c>
      <c r="G112" s="18" t="s">
        <v>67</v>
      </c>
      <c r="H112" s="6" t="s">
        <v>493</v>
      </c>
      <c r="I112" s="7">
        <f>IF(EXACT(G112,"continuous"),VLOOKUP(B112,Sheet1!$A$2:$G$18,7,FALSE), IF(EXACT(G112,"segmented"), VLOOKUP(B112,Sheet1!$A$2:$J$18,10,FALSE),NA))/4</f>
        <v>0.5</v>
      </c>
      <c r="J112" s="6" t="s">
        <v>157</v>
      </c>
      <c r="K112" s="6">
        <v>1</v>
      </c>
      <c r="L112" s="6">
        <v>1</v>
      </c>
      <c r="M112" s="6"/>
      <c r="N112" s="6" t="s">
        <v>178</v>
      </c>
      <c r="O112" s="32" t="s">
        <v>391</v>
      </c>
      <c r="P112" s="6">
        <f t="shared" si="10"/>
        <v>3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>
      <c r="A113" s="6">
        <v>6</v>
      </c>
      <c r="B113" s="6" t="s">
        <v>33</v>
      </c>
      <c r="C113" s="6" t="str">
        <f t="shared" si="11"/>
        <v>6.na</v>
      </c>
      <c r="D113" s="6" t="s">
        <v>11</v>
      </c>
      <c r="E113" s="6">
        <v>19</v>
      </c>
      <c r="F113" s="17">
        <v>0</v>
      </c>
      <c r="G113" s="18" t="s">
        <v>67</v>
      </c>
      <c r="H113" s="6" t="s">
        <v>493</v>
      </c>
      <c r="I113" s="7">
        <f>IF(EXACT(G113,"continuous"),VLOOKUP(B113,Sheet1!$A$2:$G$18,7,FALSE), IF(EXACT(G113,"segmented"), VLOOKUP(B113,Sheet1!$A$2:$J$18,10,FALSE),NA))/4</f>
        <v>0.5</v>
      </c>
      <c r="J113" s="6" t="s">
        <v>158</v>
      </c>
      <c r="K113" s="6">
        <v>1</v>
      </c>
      <c r="L113" s="6">
        <v>1</v>
      </c>
      <c r="M113" s="6"/>
      <c r="N113" s="40" t="s">
        <v>105</v>
      </c>
      <c r="O113" s="32" t="s">
        <v>510</v>
      </c>
      <c r="P113" s="6">
        <f t="shared" si="10"/>
        <v>3.5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>
      <c r="A114" s="6">
        <v>6</v>
      </c>
      <c r="B114" s="6" t="s">
        <v>33</v>
      </c>
      <c r="C114" s="6" t="str">
        <f t="shared" si="11"/>
        <v>6.na</v>
      </c>
      <c r="D114" s="6" t="s">
        <v>11</v>
      </c>
      <c r="E114" s="6">
        <v>19</v>
      </c>
      <c r="F114" s="17">
        <v>0</v>
      </c>
      <c r="G114" s="18" t="s">
        <v>67</v>
      </c>
      <c r="H114" s="6" t="s">
        <v>493</v>
      </c>
      <c r="I114" s="7">
        <f>IF(EXACT(G114,"continuous"),VLOOKUP(B114,Sheet1!$A$2:$G$18,7,FALSE), IF(EXACT(G114,"segmented"), VLOOKUP(B114,Sheet1!$A$2:$J$18,10,FALSE),NA))/4</f>
        <v>0.5</v>
      </c>
      <c r="J114" s="6" t="s">
        <v>159</v>
      </c>
      <c r="K114" s="6">
        <v>1</v>
      </c>
      <c r="L114" s="6">
        <v>1</v>
      </c>
      <c r="M114" s="36"/>
      <c r="N114" s="6" t="s">
        <v>304</v>
      </c>
      <c r="O114" s="32" t="s">
        <v>392</v>
      </c>
      <c r="P114" s="6">
        <f t="shared" si="10"/>
        <v>2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>
      <c r="A115" s="6">
        <v>6</v>
      </c>
      <c r="B115" s="6" t="s">
        <v>33</v>
      </c>
      <c r="C115" s="6" t="str">
        <f t="shared" si="11"/>
        <v>6.na</v>
      </c>
      <c r="D115" s="6" t="s">
        <v>11</v>
      </c>
      <c r="E115" s="6">
        <v>19</v>
      </c>
      <c r="F115" s="17">
        <v>0</v>
      </c>
      <c r="G115" s="18" t="s">
        <v>67</v>
      </c>
      <c r="H115" s="6" t="s">
        <v>493</v>
      </c>
      <c r="I115" s="7">
        <f>IF(EXACT(G115,"continuous"),VLOOKUP(B115,Sheet1!$A$2:$G$18,7,FALSE), IF(EXACT(G115,"segmented"), VLOOKUP(B115,Sheet1!$A$2:$J$18,10,FALSE),NA))/4</f>
        <v>0.5</v>
      </c>
      <c r="J115" s="6" t="s">
        <v>160</v>
      </c>
      <c r="K115" s="6">
        <v>1</v>
      </c>
      <c r="L115" s="6">
        <v>1</v>
      </c>
      <c r="M115" s="6"/>
      <c r="N115" s="6" t="s">
        <v>105</v>
      </c>
      <c r="O115" s="32" t="s">
        <v>420</v>
      </c>
      <c r="P115" s="6">
        <f t="shared" si="10"/>
        <v>3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>
      <c r="A116" s="6">
        <v>6</v>
      </c>
      <c r="B116" s="6" t="s">
        <v>33</v>
      </c>
      <c r="C116" s="6" t="str">
        <f t="shared" si="11"/>
        <v>6.na</v>
      </c>
      <c r="D116" s="6" t="s">
        <v>11</v>
      </c>
      <c r="E116" s="6">
        <v>19</v>
      </c>
      <c r="F116" s="17">
        <v>0</v>
      </c>
      <c r="G116" s="18" t="s">
        <v>67</v>
      </c>
      <c r="H116" s="6" t="s">
        <v>493</v>
      </c>
      <c r="I116" s="7">
        <f>IF(EXACT(G116,"continuous"),VLOOKUP(B116,Sheet1!$A$2:$G$18,7,FALSE), IF(EXACT(G116,"segmented"), VLOOKUP(B116,Sheet1!$A$2:$J$18,10,FALSE),NA))/4</f>
        <v>0.5</v>
      </c>
      <c r="J116" s="6" t="s">
        <v>161</v>
      </c>
      <c r="K116" s="6">
        <v>1</v>
      </c>
      <c r="L116" s="6">
        <v>1</v>
      </c>
      <c r="M116" s="6"/>
      <c r="N116" s="21" t="s">
        <v>394</v>
      </c>
      <c r="O116" s="32" t="s">
        <v>393</v>
      </c>
      <c r="P116" s="6">
        <f t="shared" si="10"/>
        <v>4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>
      <c r="A117" s="8">
        <v>6</v>
      </c>
      <c r="B117" s="8" t="s">
        <v>33</v>
      </c>
      <c r="C117" s="6" t="str">
        <f t="shared" si="11"/>
        <v>6.na</v>
      </c>
      <c r="D117" s="8" t="s">
        <v>11</v>
      </c>
      <c r="E117" s="8">
        <v>19</v>
      </c>
      <c r="F117" s="20">
        <v>0</v>
      </c>
      <c r="G117" s="19" t="s">
        <v>83</v>
      </c>
      <c r="H117" s="8" t="s">
        <v>492</v>
      </c>
      <c r="I117" s="9">
        <f>IF(EXACT(G117,"continuous"),VLOOKUP(B117,Sheet1!$A$2:$G$18,7,FALSE), IF(EXACT(G117,"segmented"), VLOOKUP(B117,Sheet1!$A$2:$J$18,10,FALSE),NA))/4</f>
        <v>1</v>
      </c>
      <c r="J117" s="8" t="s">
        <v>194</v>
      </c>
      <c r="N117" s="8" t="s">
        <v>263</v>
      </c>
      <c r="O117" s="31" t="s">
        <v>395</v>
      </c>
      <c r="P117" s="6">
        <f t="shared" si="10"/>
        <v>3</v>
      </c>
      <c r="R117" s="8"/>
      <c r="S117" s="8"/>
    </row>
    <row r="118" spans="1:37">
      <c r="A118" s="8">
        <v>6</v>
      </c>
      <c r="B118" s="8" t="s">
        <v>33</v>
      </c>
      <c r="C118" s="6" t="str">
        <f t="shared" si="11"/>
        <v>6.na</v>
      </c>
      <c r="D118" s="8" t="s">
        <v>11</v>
      </c>
      <c r="E118" s="8">
        <v>19</v>
      </c>
      <c r="F118" s="20">
        <v>0</v>
      </c>
      <c r="G118" s="19" t="s">
        <v>83</v>
      </c>
      <c r="H118" s="8" t="s">
        <v>492</v>
      </c>
      <c r="I118" s="9">
        <f>IF(EXACT(G118,"continuous"),VLOOKUP(B118,Sheet1!$A$2:$G$18,7,FALSE), IF(EXACT(G118,"segmented"), VLOOKUP(B118,Sheet1!$A$2:$J$18,10,FALSE),NA))/4</f>
        <v>1</v>
      </c>
      <c r="J118" s="8" t="s">
        <v>192</v>
      </c>
      <c r="M118" s="37"/>
      <c r="N118" s="8" t="s">
        <v>202</v>
      </c>
      <c r="O118" s="25" t="s">
        <v>202</v>
      </c>
      <c r="P118" s="6">
        <f t="shared" si="10"/>
        <v>3</v>
      </c>
      <c r="R118" s="8"/>
      <c r="S118" s="8"/>
    </row>
    <row r="119" spans="1:37">
      <c r="A119" s="8">
        <v>6</v>
      </c>
      <c r="B119" s="8" t="s">
        <v>33</v>
      </c>
      <c r="C119" s="6" t="str">
        <f t="shared" si="11"/>
        <v>6.na</v>
      </c>
      <c r="D119" s="8" t="s">
        <v>11</v>
      </c>
      <c r="E119" s="8">
        <v>19</v>
      </c>
      <c r="F119" s="20">
        <v>0</v>
      </c>
      <c r="G119" s="19" t="s">
        <v>83</v>
      </c>
      <c r="H119" s="8" t="s">
        <v>492</v>
      </c>
      <c r="I119" s="9">
        <f>IF(EXACT(G119,"continuous"),VLOOKUP(B119,Sheet1!$A$2:$G$18,7,FALSE), IF(EXACT(G119,"segmented"), VLOOKUP(B119,Sheet1!$A$2:$J$18,10,FALSE),NA))/4</f>
        <v>1</v>
      </c>
      <c r="J119" s="8" t="s">
        <v>140</v>
      </c>
      <c r="N119" s="8" t="s">
        <v>211</v>
      </c>
      <c r="O119" s="25" t="s">
        <v>211</v>
      </c>
      <c r="P119" s="6">
        <f t="shared" si="10"/>
        <v>3</v>
      </c>
      <c r="R119" s="8"/>
      <c r="S119" s="8"/>
    </row>
    <row r="120" spans="1:37">
      <c r="A120" s="6">
        <v>8</v>
      </c>
      <c r="B120" s="6" t="s">
        <v>35</v>
      </c>
      <c r="C120" s="6" t="str">
        <f t="shared" si="11"/>
        <v>8.rks</v>
      </c>
      <c r="D120" s="6" t="s">
        <v>11</v>
      </c>
      <c r="E120" s="6">
        <v>19</v>
      </c>
      <c r="F120" s="17">
        <v>1</v>
      </c>
      <c r="G120" s="18" t="s">
        <v>67</v>
      </c>
      <c r="H120" s="6" t="s">
        <v>493</v>
      </c>
      <c r="I120" s="7">
        <f>IF(EXACT(G120,"continuous"),VLOOKUP(B120,Sheet1!$A$2:$G$18,7,FALSE), IF(EXACT(G120,"segmented"), VLOOKUP(B120,Sheet1!$A$2:$J$18,10,FALSE),NA))/4</f>
        <v>1</v>
      </c>
      <c r="J120" s="6" t="s">
        <v>162</v>
      </c>
      <c r="K120" s="6"/>
      <c r="L120" s="6"/>
      <c r="M120" s="36"/>
      <c r="N120" s="6" t="s">
        <v>421</v>
      </c>
      <c r="O120" s="32" t="s">
        <v>396</v>
      </c>
      <c r="P120" s="6">
        <f t="shared" si="10"/>
        <v>3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>
      <c r="A121" s="6">
        <v>8</v>
      </c>
      <c r="B121" s="6" t="s">
        <v>35</v>
      </c>
      <c r="C121" s="6" t="str">
        <f t="shared" si="11"/>
        <v>8.rks</v>
      </c>
      <c r="D121" s="6" t="s">
        <v>11</v>
      </c>
      <c r="E121" s="6">
        <v>19</v>
      </c>
      <c r="F121" s="17">
        <v>1</v>
      </c>
      <c r="G121" s="18" t="s">
        <v>67</v>
      </c>
      <c r="H121" s="6" t="s">
        <v>493</v>
      </c>
      <c r="I121" s="7">
        <f>IF(EXACT(G121,"continuous"),VLOOKUP(B121,Sheet1!$A$2:$G$18,7,FALSE), IF(EXACT(G121,"segmented"), VLOOKUP(B121,Sheet1!$A$2:$J$18,10,FALSE),NA))/4</f>
        <v>1</v>
      </c>
      <c r="J121" s="6" t="s">
        <v>163</v>
      </c>
      <c r="K121" s="6"/>
      <c r="L121" s="6"/>
      <c r="M121" s="6"/>
      <c r="N121" s="32" t="s">
        <v>397</v>
      </c>
      <c r="O121" s="32" t="s">
        <v>398</v>
      </c>
      <c r="P121" s="6">
        <f t="shared" si="10"/>
        <v>3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>
      <c r="A122" s="6">
        <v>8</v>
      </c>
      <c r="B122" s="6" t="s">
        <v>35</v>
      </c>
      <c r="C122" s="6" t="str">
        <f t="shared" si="11"/>
        <v>8.rks</v>
      </c>
      <c r="D122" s="6" t="s">
        <v>11</v>
      </c>
      <c r="E122" s="6">
        <v>19</v>
      </c>
      <c r="F122" s="17">
        <v>1</v>
      </c>
      <c r="G122" s="18" t="s">
        <v>67</v>
      </c>
      <c r="H122" s="6" t="s">
        <v>493</v>
      </c>
      <c r="I122" s="7">
        <f>IF(EXACT(G122,"continuous"),VLOOKUP(B122,Sheet1!$A$2:$G$18,7,FALSE), IF(EXACT(G122,"segmented"), VLOOKUP(B122,Sheet1!$A$2:$J$18,10,FALSE),NA))/4</f>
        <v>1</v>
      </c>
      <c r="J122" s="6" t="s">
        <v>164</v>
      </c>
      <c r="K122" s="6"/>
      <c r="L122" s="6"/>
      <c r="M122" s="6"/>
      <c r="N122" s="6" t="s">
        <v>399</v>
      </c>
      <c r="O122" s="32" t="s">
        <v>400</v>
      </c>
      <c r="P122" s="6">
        <f t="shared" si="10"/>
        <v>6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>
      <c r="A123" s="6">
        <v>8</v>
      </c>
      <c r="B123" s="6" t="s">
        <v>35</v>
      </c>
      <c r="C123" s="6" t="str">
        <f t="shared" si="11"/>
        <v>8.rks</v>
      </c>
      <c r="D123" s="6" t="s">
        <v>11</v>
      </c>
      <c r="E123" s="6">
        <v>19</v>
      </c>
      <c r="F123" s="17">
        <v>1</v>
      </c>
      <c r="G123" s="18" t="s">
        <v>67</v>
      </c>
      <c r="H123" s="6" t="s">
        <v>493</v>
      </c>
      <c r="I123" s="7">
        <f>IF(EXACT(G123,"continuous"),VLOOKUP(B123,Sheet1!$A$2:$G$18,7,FALSE), IF(EXACT(G123,"segmented"), VLOOKUP(B123,Sheet1!$A$2:$J$18,10,FALSE),NA))/4</f>
        <v>1</v>
      </c>
      <c r="J123" s="6" t="s">
        <v>165</v>
      </c>
      <c r="K123" s="6"/>
      <c r="L123" s="6"/>
      <c r="M123" s="36"/>
      <c r="N123" s="32" t="s">
        <v>401</v>
      </c>
      <c r="O123" s="32" t="s">
        <v>402</v>
      </c>
      <c r="P123" s="6">
        <f t="shared" si="10"/>
        <v>3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>
      <c r="A124" s="8">
        <v>8</v>
      </c>
      <c r="B124" s="8" t="s">
        <v>35</v>
      </c>
      <c r="C124" s="6" t="str">
        <f t="shared" si="11"/>
        <v>8.rks</v>
      </c>
      <c r="D124" s="8" t="s">
        <v>11</v>
      </c>
      <c r="E124" s="8">
        <v>19</v>
      </c>
      <c r="F124" s="20">
        <v>1</v>
      </c>
      <c r="G124" s="19" t="s">
        <v>83</v>
      </c>
      <c r="H124" s="8" t="s">
        <v>492</v>
      </c>
      <c r="I124" s="9">
        <f>IF(EXACT(G124,"continuous"),VLOOKUP(B124,Sheet1!$A$2:$G$18,7,FALSE), IF(EXACT(G124,"segmented"), VLOOKUP(B124,Sheet1!$A$2:$J$18,10,FALSE),NA))/4</f>
        <v>0.5</v>
      </c>
      <c r="J124" s="8" t="s">
        <v>140</v>
      </c>
      <c r="N124" s="22" t="s">
        <v>211</v>
      </c>
      <c r="O124" s="26" t="s">
        <v>211</v>
      </c>
      <c r="P124" s="6">
        <f t="shared" si="10"/>
        <v>3</v>
      </c>
      <c r="R124" s="8"/>
      <c r="S124" s="8"/>
    </row>
    <row r="125" spans="1:37">
      <c r="A125" s="8">
        <v>8</v>
      </c>
      <c r="B125" s="8" t="s">
        <v>35</v>
      </c>
      <c r="C125" s="6" t="str">
        <f t="shared" si="11"/>
        <v>8.rks</v>
      </c>
      <c r="D125" s="8" t="s">
        <v>11</v>
      </c>
      <c r="E125" s="8">
        <v>19</v>
      </c>
      <c r="F125" s="20">
        <v>1</v>
      </c>
      <c r="G125" s="19" t="s">
        <v>83</v>
      </c>
      <c r="H125" s="8" t="s">
        <v>492</v>
      </c>
      <c r="I125" s="9">
        <f>IF(EXACT(G125,"continuous"),VLOOKUP(B125,Sheet1!$A$2:$G$18,7,FALSE), IF(EXACT(G125,"segmented"), VLOOKUP(B125,Sheet1!$A$2:$J$18,10,FALSE),NA))/4</f>
        <v>0.5</v>
      </c>
      <c r="J125" s="8" t="s">
        <v>191</v>
      </c>
      <c r="N125" s="22" t="s">
        <v>263</v>
      </c>
      <c r="O125" s="26" t="s">
        <v>263</v>
      </c>
      <c r="P125" s="6">
        <f t="shared" si="10"/>
        <v>3</v>
      </c>
      <c r="R125" s="8"/>
      <c r="S125" s="8"/>
    </row>
    <row r="126" spans="1:37">
      <c r="A126" s="8">
        <v>8</v>
      </c>
      <c r="B126" s="8" t="s">
        <v>35</v>
      </c>
      <c r="C126" s="6" t="str">
        <f t="shared" si="11"/>
        <v>8.rks</v>
      </c>
      <c r="D126" s="8" t="s">
        <v>11</v>
      </c>
      <c r="E126" s="8">
        <v>19</v>
      </c>
      <c r="F126" s="20">
        <v>1</v>
      </c>
      <c r="G126" s="19" t="s">
        <v>83</v>
      </c>
      <c r="H126" s="8" t="s">
        <v>492</v>
      </c>
      <c r="I126" s="9">
        <f>IF(EXACT(G126,"continuous"),VLOOKUP(B126,Sheet1!$A$2:$G$18,7,FALSE), IF(EXACT(G126,"segmented"), VLOOKUP(B126,Sheet1!$A$2:$J$18,10,FALSE),NA))/4</f>
        <v>0.5</v>
      </c>
      <c r="J126" s="8" t="s">
        <v>190</v>
      </c>
      <c r="N126" s="22" t="s">
        <v>190</v>
      </c>
      <c r="O126" s="26" t="s">
        <v>190</v>
      </c>
      <c r="P126" s="6">
        <f t="shared" si="10"/>
        <v>3</v>
      </c>
      <c r="R126" s="8"/>
      <c r="S126" s="8"/>
    </row>
    <row r="127" spans="1:37">
      <c r="A127" s="8">
        <v>8</v>
      </c>
      <c r="B127" s="8" t="s">
        <v>35</v>
      </c>
      <c r="C127" s="6" t="str">
        <f t="shared" si="11"/>
        <v>8.rks</v>
      </c>
      <c r="D127" s="8" t="s">
        <v>11</v>
      </c>
      <c r="E127" s="8">
        <v>19</v>
      </c>
      <c r="F127" s="20">
        <v>1</v>
      </c>
      <c r="G127" s="19" t="s">
        <v>83</v>
      </c>
      <c r="H127" s="8" t="s">
        <v>492</v>
      </c>
      <c r="I127" s="9">
        <f>IF(EXACT(G127,"continuous"),VLOOKUP(B127,Sheet1!$A$2:$G$18,7,FALSE), IF(EXACT(G127,"segmented"), VLOOKUP(B127,Sheet1!$A$2:$J$18,10,FALSE),NA))/4</f>
        <v>0.5</v>
      </c>
      <c r="J127" s="8" t="s">
        <v>196</v>
      </c>
      <c r="N127" s="22" t="s">
        <v>369</v>
      </c>
      <c r="O127" s="35" t="s">
        <v>422</v>
      </c>
      <c r="P127" s="6">
        <f t="shared" si="10"/>
        <v>3</v>
      </c>
      <c r="R127" s="8"/>
      <c r="S127" s="8"/>
    </row>
    <row r="128" spans="1:37">
      <c r="A128" s="8">
        <v>8</v>
      </c>
      <c r="B128" s="8" t="s">
        <v>35</v>
      </c>
      <c r="C128" s="6" t="str">
        <f t="shared" si="11"/>
        <v>8.rks</v>
      </c>
      <c r="D128" s="8" t="s">
        <v>11</v>
      </c>
      <c r="E128" s="8">
        <v>19</v>
      </c>
      <c r="F128" s="20">
        <v>1</v>
      </c>
      <c r="G128" s="19" t="s">
        <v>83</v>
      </c>
      <c r="H128" s="8" t="s">
        <v>492</v>
      </c>
      <c r="I128" s="9">
        <f>IF(EXACT(G128,"continuous"),VLOOKUP(B128,Sheet1!$A$2:$G$18,7,FALSE), IF(EXACT(G128,"segmented"), VLOOKUP(B128,Sheet1!$A$2:$J$18,10,FALSE),NA))/4</f>
        <v>0.5</v>
      </c>
      <c r="J128" s="8" t="s">
        <v>197</v>
      </c>
      <c r="N128" s="22" t="s">
        <v>462</v>
      </c>
      <c r="O128" s="35" t="s">
        <v>463</v>
      </c>
      <c r="P128" s="6">
        <f t="shared" si="10"/>
        <v>3</v>
      </c>
      <c r="R128" s="8"/>
      <c r="S128" s="8"/>
    </row>
    <row r="129" spans="1:37">
      <c r="A129" s="6">
        <v>10</v>
      </c>
      <c r="B129" s="6" t="s">
        <v>37</v>
      </c>
      <c r="C129" s="6" t="str">
        <f t="shared" si="11"/>
        <v>10.ms</v>
      </c>
      <c r="D129" s="6" t="s">
        <v>11</v>
      </c>
      <c r="E129" s="6">
        <v>20</v>
      </c>
      <c r="F129" s="17">
        <v>1</v>
      </c>
      <c r="G129" s="18" t="s">
        <v>67</v>
      </c>
      <c r="H129" s="6" t="s">
        <v>493</v>
      </c>
      <c r="I129" s="7">
        <f>IF(EXACT(G129,"continuous"),VLOOKUP(B129,Sheet1!$A$2:$G$18,7,FALSE), IF(EXACT(G129,"segmented"), VLOOKUP(B129,Sheet1!$A$2:$J$18,10,FALSE),NA))/4</f>
        <v>0.5</v>
      </c>
      <c r="J129" s="6" t="s">
        <v>86</v>
      </c>
      <c r="K129" s="6"/>
      <c r="L129" s="6"/>
      <c r="M129" s="6"/>
      <c r="N129" s="6" t="s">
        <v>105</v>
      </c>
      <c r="O129" s="24" t="s">
        <v>105</v>
      </c>
      <c r="P129" s="6">
        <f t="shared" si="10"/>
        <v>3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>
      <c r="A130" s="6">
        <v>10</v>
      </c>
      <c r="B130" s="6" t="s">
        <v>37</v>
      </c>
      <c r="C130" s="6" t="str">
        <f t="shared" si="11"/>
        <v>10.ms</v>
      </c>
      <c r="D130" s="6" t="s">
        <v>11</v>
      </c>
      <c r="E130" s="6">
        <v>20</v>
      </c>
      <c r="F130" s="17">
        <v>1</v>
      </c>
      <c r="G130" s="18" t="s">
        <v>67</v>
      </c>
      <c r="H130" s="6" t="s">
        <v>493</v>
      </c>
      <c r="I130" s="7">
        <f>IF(EXACT(G130,"continuous"),VLOOKUP(B130,Sheet1!$A$2:$G$18,7,FALSE), IF(EXACT(G130,"segmented"), VLOOKUP(B130,Sheet1!$A$2:$J$18,10,FALSE),NA))/4</f>
        <v>0.5</v>
      </c>
      <c r="J130" s="6" t="s">
        <v>166</v>
      </c>
      <c r="K130" s="6"/>
      <c r="L130" s="6"/>
      <c r="M130" s="6"/>
      <c r="N130" s="6" t="s">
        <v>424</v>
      </c>
      <c r="O130" s="32" t="s">
        <v>423</v>
      </c>
      <c r="P130" s="6">
        <f t="shared" ref="P130:P193" si="12">LEN(O130)/2</f>
        <v>3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>
      <c r="A131" s="6">
        <v>10</v>
      </c>
      <c r="B131" s="6" t="s">
        <v>37</v>
      </c>
      <c r="C131" s="6" t="str">
        <f t="shared" ref="C131:C194" si="13">CONCATENATE(A131,".",B131)</f>
        <v>10.ms</v>
      </c>
      <c r="D131" s="6" t="s">
        <v>11</v>
      </c>
      <c r="E131" s="6">
        <v>20</v>
      </c>
      <c r="F131" s="17">
        <v>1</v>
      </c>
      <c r="G131" s="18" t="s">
        <v>67</v>
      </c>
      <c r="H131" s="6" t="s">
        <v>493</v>
      </c>
      <c r="I131" s="7">
        <f>IF(EXACT(G131,"continuous"),VLOOKUP(B131,Sheet1!$A$2:$G$18,7,FALSE), IF(EXACT(G131,"segmented"), VLOOKUP(B131,Sheet1!$A$2:$J$18,10,FALSE),NA))/4</f>
        <v>0.5</v>
      </c>
      <c r="J131" s="6" t="s">
        <v>167</v>
      </c>
      <c r="K131" s="6"/>
      <c r="L131" s="6"/>
      <c r="M131" s="6"/>
      <c r="N131" s="6" t="s">
        <v>425</v>
      </c>
      <c r="O131" s="32" t="s">
        <v>464</v>
      </c>
      <c r="P131" s="6">
        <f t="shared" si="12"/>
        <v>4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>
      <c r="A132" s="6">
        <v>10</v>
      </c>
      <c r="B132" s="6" t="s">
        <v>37</v>
      </c>
      <c r="C132" s="6" t="str">
        <f t="shared" si="13"/>
        <v>10.ms</v>
      </c>
      <c r="D132" s="6" t="s">
        <v>11</v>
      </c>
      <c r="E132" s="6">
        <v>20</v>
      </c>
      <c r="F132" s="17">
        <v>1</v>
      </c>
      <c r="G132" s="18" t="s">
        <v>67</v>
      </c>
      <c r="H132" s="6" t="s">
        <v>493</v>
      </c>
      <c r="I132" s="7">
        <f>IF(EXACT(G132,"continuous"),VLOOKUP(B132,Sheet1!$A$2:$G$18,7,FALSE), IF(EXACT(G132,"segmented"), VLOOKUP(B132,Sheet1!$A$2:$J$18,10,FALSE),NA))/4</f>
        <v>0.5</v>
      </c>
      <c r="J132" s="6" t="s">
        <v>168</v>
      </c>
      <c r="K132" s="6"/>
      <c r="L132" s="6"/>
      <c r="M132" s="6"/>
      <c r="N132" s="6" t="s">
        <v>426</v>
      </c>
      <c r="O132" s="24" t="s">
        <v>465</v>
      </c>
      <c r="P132" s="6">
        <f t="shared" si="12"/>
        <v>2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>
      <c r="A133" s="6">
        <v>10</v>
      </c>
      <c r="B133" s="6" t="s">
        <v>37</v>
      </c>
      <c r="C133" s="6" t="str">
        <f t="shared" si="13"/>
        <v>10.ms</v>
      </c>
      <c r="D133" s="6" t="s">
        <v>11</v>
      </c>
      <c r="E133" s="6">
        <v>20</v>
      </c>
      <c r="F133" s="17">
        <v>1</v>
      </c>
      <c r="G133" s="18" t="s">
        <v>67</v>
      </c>
      <c r="H133" s="6" t="s">
        <v>493</v>
      </c>
      <c r="I133" s="7">
        <f>IF(EXACT(G133,"continuous"),VLOOKUP(B133,Sheet1!$A$2:$G$18,7,FALSE), IF(EXACT(G133,"segmented"), VLOOKUP(B133,Sheet1!$A$2:$J$18,10,FALSE),NA))/4</f>
        <v>0.5</v>
      </c>
      <c r="J133" s="6" t="s">
        <v>75</v>
      </c>
      <c r="K133" s="6"/>
      <c r="L133" s="6"/>
      <c r="M133" s="6"/>
      <c r="N133" s="6" t="s">
        <v>427</v>
      </c>
      <c r="O133" s="39" t="s">
        <v>372</v>
      </c>
      <c r="P133" s="6">
        <f t="shared" si="12"/>
        <v>2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>
      <c r="A134" s="6">
        <v>10</v>
      </c>
      <c r="B134" s="6" t="s">
        <v>37</v>
      </c>
      <c r="C134" s="6" t="str">
        <f t="shared" si="13"/>
        <v>10.ms</v>
      </c>
      <c r="D134" s="6" t="s">
        <v>11</v>
      </c>
      <c r="E134" s="6">
        <v>20</v>
      </c>
      <c r="F134" s="17">
        <v>1</v>
      </c>
      <c r="G134" s="18" t="s">
        <v>67</v>
      </c>
      <c r="H134" s="6" t="s">
        <v>493</v>
      </c>
      <c r="I134" s="7">
        <f>IF(EXACT(G134,"continuous"),VLOOKUP(B134,Sheet1!$A$2:$G$18,7,FALSE), IF(EXACT(G134,"segmented"), VLOOKUP(B134,Sheet1!$A$2:$J$18,10,FALSE),NA))/4</f>
        <v>0.5</v>
      </c>
      <c r="J134" s="21" t="s">
        <v>169</v>
      </c>
      <c r="K134" s="6"/>
      <c r="L134" s="6"/>
      <c r="M134" s="6"/>
      <c r="N134" s="6" t="s">
        <v>428</v>
      </c>
      <c r="O134" s="32" t="s">
        <v>466</v>
      </c>
      <c r="P134" s="6">
        <f t="shared" si="12"/>
        <v>4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>
      <c r="A135" s="6">
        <v>10</v>
      </c>
      <c r="B135" s="6" t="s">
        <v>37</v>
      </c>
      <c r="C135" s="6" t="str">
        <f t="shared" si="13"/>
        <v>10.ms</v>
      </c>
      <c r="D135" s="6" t="s">
        <v>11</v>
      </c>
      <c r="E135" s="6">
        <v>20</v>
      </c>
      <c r="F135" s="17">
        <v>1</v>
      </c>
      <c r="G135" s="18" t="s">
        <v>67</v>
      </c>
      <c r="H135" s="6" t="s">
        <v>493</v>
      </c>
      <c r="I135" s="7">
        <f>IF(EXACT(G135,"continuous"),VLOOKUP(B135,Sheet1!$A$2:$G$18,7,FALSE), IF(EXACT(G135,"segmented"), VLOOKUP(B135,Sheet1!$A$2:$J$18,10,FALSE),NA))/4</f>
        <v>0.5</v>
      </c>
      <c r="J135" s="6" t="s">
        <v>170</v>
      </c>
      <c r="K135" s="6"/>
      <c r="L135" s="6"/>
      <c r="M135" s="6"/>
      <c r="N135" s="6" t="s">
        <v>430</v>
      </c>
      <c r="O135" s="32" t="s">
        <v>429</v>
      </c>
      <c r="P135" s="6">
        <f t="shared" si="12"/>
        <v>4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>
      <c r="A136" s="6">
        <v>10</v>
      </c>
      <c r="B136" s="6" t="s">
        <v>37</v>
      </c>
      <c r="C136" s="6" t="str">
        <f t="shared" si="13"/>
        <v>10.ms</v>
      </c>
      <c r="D136" s="6" t="s">
        <v>11</v>
      </c>
      <c r="E136" s="6">
        <v>20</v>
      </c>
      <c r="F136" s="17">
        <v>1</v>
      </c>
      <c r="G136" s="18" t="s">
        <v>67</v>
      </c>
      <c r="H136" s="6" t="s">
        <v>493</v>
      </c>
      <c r="I136" s="7">
        <f>IF(EXACT(G136,"continuous"),VLOOKUP(B136,Sheet1!$A$2:$G$18,7,FALSE), IF(EXACT(G136,"segmented"), VLOOKUP(B136,Sheet1!$A$2:$J$18,10,FALSE),NA))/4</f>
        <v>0.5</v>
      </c>
      <c r="J136" s="6" t="s">
        <v>217</v>
      </c>
      <c r="K136" s="6"/>
      <c r="L136" s="6"/>
      <c r="M136" s="6"/>
      <c r="N136" s="6" t="s">
        <v>467</v>
      </c>
      <c r="O136" s="6" t="s">
        <v>181</v>
      </c>
      <c r="P136" s="6">
        <f t="shared" si="12"/>
        <v>2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>
      <c r="A137" s="6">
        <v>10</v>
      </c>
      <c r="B137" s="6" t="s">
        <v>37</v>
      </c>
      <c r="C137" s="6" t="str">
        <f t="shared" si="13"/>
        <v>10.ms</v>
      </c>
      <c r="D137" s="6" t="s">
        <v>11</v>
      </c>
      <c r="E137" s="6">
        <v>20</v>
      </c>
      <c r="F137" s="17">
        <v>1</v>
      </c>
      <c r="G137" s="18" t="s">
        <v>67</v>
      </c>
      <c r="H137" s="6" t="s">
        <v>493</v>
      </c>
      <c r="I137" s="7">
        <f>IF(EXACT(G137,"continuous"),VLOOKUP(B137,Sheet1!$A$2:$G$18,7,FALSE), IF(EXACT(G137,"segmented"), VLOOKUP(B137,Sheet1!$A$2:$J$18,10,FALSE),NA))/4</f>
        <v>0.5</v>
      </c>
      <c r="J137" s="6" t="s">
        <v>148</v>
      </c>
      <c r="K137" s="6"/>
      <c r="L137" s="6"/>
      <c r="M137" s="6"/>
      <c r="N137" s="6" t="s">
        <v>468</v>
      </c>
      <c r="O137" s="24" t="s">
        <v>325</v>
      </c>
      <c r="P137" s="6">
        <f t="shared" si="12"/>
        <v>3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>
      <c r="A138" s="6">
        <v>10</v>
      </c>
      <c r="B138" s="6" t="s">
        <v>37</v>
      </c>
      <c r="C138" s="6" t="str">
        <f t="shared" si="13"/>
        <v>10.ms</v>
      </c>
      <c r="D138" s="6" t="s">
        <v>11</v>
      </c>
      <c r="E138" s="6">
        <v>20</v>
      </c>
      <c r="F138" s="17">
        <v>1</v>
      </c>
      <c r="G138" s="18" t="s">
        <v>67</v>
      </c>
      <c r="H138" s="6" t="s">
        <v>493</v>
      </c>
      <c r="I138" s="7">
        <f>IF(EXACT(G138,"continuous"),VLOOKUP(B138,Sheet1!$A$2:$G$18,7,FALSE), IF(EXACT(G138,"segmented"), VLOOKUP(B138,Sheet1!$A$2:$J$18,10,FALSE),NA))/4</f>
        <v>0.5</v>
      </c>
      <c r="J138" s="6" t="s">
        <v>218</v>
      </c>
      <c r="K138" s="6"/>
      <c r="L138" s="6"/>
      <c r="M138" s="6"/>
      <c r="N138" s="6" t="s">
        <v>431</v>
      </c>
      <c r="O138" s="6" t="s">
        <v>370</v>
      </c>
      <c r="P138" s="6">
        <f t="shared" si="12"/>
        <v>2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>
      <c r="A139" s="8">
        <v>10</v>
      </c>
      <c r="B139" s="8" t="s">
        <v>37</v>
      </c>
      <c r="C139" s="6" t="str">
        <f t="shared" si="13"/>
        <v>10.ms</v>
      </c>
      <c r="D139" s="8" t="s">
        <v>11</v>
      </c>
      <c r="E139" s="8">
        <v>20</v>
      </c>
      <c r="F139" s="20">
        <v>1</v>
      </c>
      <c r="G139" s="19" t="s">
        <v>83</v>
      </c>
      <c r="H139" s="8" t="s">
        <v>492</v>
      </c>
      <c r="I139" s="9">
        <f>IF(EXACT(G139,"continuous"),VLOOKUP(B139,Sheet1!$A$2:$G$18,7,FALSE), IF(EXACT(G139,"segmented"), VLOOKUP(B139,Sheet1!$A$2:$J$18,10,FALSE),NA))/4</f>
        <v>1</v>
      </c>
      <c r="J139" s="8" t="s">
        <v>198</v>
      </c>
      <c r="N139" s="8" t="s">
        <v>211</v>
      </c>
      <c r="O139" s="31" t="s">
        <v>432</v>
      </c>
      <c r="P139" s="6">
        <f t="shared" si="12"/>
        <v>3</v>
      </c>
      <c r="R139" s="8"/>
      <c r="S139" s="8"/>
      <c r="AI139" s="8"/>
      <c r="AJ139" s="8"/>
    </row>
    <row r="140" spans="1:37">
      <c r="A140" s="8">
        <v>10</v>
      </c>
      <c r="B140" s="8" t="s">
        <v>37</v>
      </c>
      <c r="C140" s="6" t="str">
        <f t="shared" si="13"/>
        <v>10.ms</v>
      </c>
      <c r="D140" s="8" t="s">
        <v>11</v>
      </c>
      <c r="E140" s="8">
        <v>20</v>
      </c>
      <c r="F140" s="20">
        <v>1</v>
      </c>
      <c r="G140" s="19" t="s">
        <v>83</v>
      </c>
      <c r="H140" s="8" t="s">
        <v>492</v>
      </c>
      <c r="I140" s="9">
        <f>IF(EXACT(G140,"continuous"),VLOOKUP(B140,Sheet1!$A$2:$G$18,7,FALSE), IF(EXACT(G140,"segmented"), VLOOKUP(B140,Sheet1!$A$2:$J$18,10,FALSE),NA))/4</f>
        <v>1</v>
      </c>
      <c r="J140" s="8" t="s">
        <v>199</v>
      </c>
      <c r="N140" s="8" t="s">
        <v>433</v>
      </c>
      <c r="O140" s="31" t="s">
        <v>199</v>
      </c>
      <c r="P140" s="6">
        <f t="shared" si="12"/>
        <v>3</v>
      </c>
      <c r="R140" s="8"/>
      <c r="S140" s="8"/>
      <c r="AI140" s="8"/>
      <c r="AJ140" s="8"/>
    </row>
    <row r="141" spans="1:37">
      <c r="A141" s="8">
        <v>10</v>
      </c>
      <c r="B141" s="8" t="s">
        <v>37</v>
      </c>
      <c r="C141" s="6" t="str">
        <f t="shared" si="13"/>
        <v>10.ms</v>
      </c>
      <c r="D141" s="8" t="s">
        <v>11</v>
      </c>
      <c r="E141" s="8">
        <v>20</v>
      </c>
      <c r="F141" s="20">
        <v>1</v>
      </c>
      <c r="G141" s="19" t="s">
        <v>83</v>
      </c>
      <c r="H141" s="8" t="s">
        <v>492</v>
      </c>
      <c r="I141" s="9">
        <f>IF(EXACT(G141,"continuous"),VLOOKUP(B141,Sheet1!$A$2:$G$18,7,FALSE), IF(EXACT(G141,"segmented"), VLOOKUP(B141,Sheet1!$A$2:$J$18,10,FALSE),NA))/4</f>
        <v>1</v>
      </c>
      <c r="J141" s="8" t="s">
        <v>200</v>
      </c>
      <c r="N141" s="8" t="s">
        <v>434</v>
      </c>
      <c r="O141" s="31" t="s">
        <v>435</v>
      </c>
      <c r="P141" s="6">
        <f t="shared" si="12"/>
        <v>3</v>
      </c>
      <c r="R141" s="8"/>
      <c r="S141" s="8"/>
    </row>
    <row r="142" spans="1:37">
      <c r="A142" s="8">
        <v>10</v>
      </c>
      <c r="B142" s="8" t="s">
        <v>37</v>
      </c>
      <c r="C142" s="6" t="str">
        <f t="shared" si="13"/>
        <v>10.ms</v>
      </c>
      <c r="D142" s="8" t="s">
        <v>11</v>
      </c>
      <c r="E142" s="8">
        <v>20</v>
      </c>
      <c r="F142" s="20">
        <v>1</v>
      </c>
      <c r="G142" s="19" t="s">
        <v>83</v>
      </c>
      <c r="H142" s="8" t="s">
        <v>492</v>
      </c>
      <c r="I142" s="9">
        <f>IF(EXACT(G142,"continuous"),VLOOKUP(B142,Sheet1!$A$2:$G$18,7,FALSE), IF(EXACT(G142,"segmented"), VLOOKUP(B142,Sheet1!$A$2:$J$18,10,FALSE),NA))/4</f>
        <v>1</v>
      </c>
      <c r="J142" s="8" t="s">
        <v>219</v>
      </c>
      <c r="N142" s="8" t="s">
        <v>263</v>
      </c>
      <c r="O142" s="31" t="s">
        <v>395</v>
      </c>
      <c r="P142" s="6">
        <f t="shared" si="12"/>
        <v>3</v>
      </c>
      <c r="R142" s="8"/>
      <c r="S142" s="8"/>
    </row>
    <row r="143" spans="1:37">
      <c r="A143" s="6">
        <v>12</v>
      </c>
      <c r="B143" s="6" t="s">
        <v>39</v>
      </c>
      <c r="C143" s="6" t="str">
        <f t="shared" si="13"/>
        <v>12.zk</v>
      </c>
      <c r="D143" s="6" t="s">
        <v>11</v>
      </c>
      <c r="E143" s="6">
        <v>18</v>
      </c>
      <c r="F143" s="17">
        <v>1</v>
      </c>
      <c r="G143" s="18" t="s">
        <v>67</v>
      </c>
      <c r="H143" s="6" t="s">
        <v>493</v>
      </c>
      <c r="I143" s="7">
        <f>IF(EXACT(G143,"continuous"),VLOOKUP(B143,Sheet1!$A$2:$G$18,7,FALSE), IF(EXACT(G143,"segmented"), VLOOKUP(B143,Sheet1!$A$2:$J$18,10,FALSE),NA))/4</f>
        <v>0</v>
      </c>
      <c r="J143" s="6" t="s">
        <v>171</v>
      </c>
      <c r="K143" s="6"/>
      <c r="L143" s="6"/>
      <c r="M143" s="6"/>
      <c r="N143" s="6" t="s">
        <v>305</v>
      </c>
      <c r="O143" s="32" t="s">
        <v>469</v>
      </c>
      <c r="P143" s="6">
        <f t="shared" si="12"/>
        <v>4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>
      <c r="A144" s="6">
        <v>12</v>
      </c>
      <c r="B144" s="6" t="s">
        <v>39</v>
      </c>
      <c r="C144" s="6" t="str">
        <f t="shared" si="13"/>
        <v>12.zk</v>
      </c>
      <c r="D144" s="6" t="s">
        <v>11</v>
      </c>
      <c r="E144" s="6">
        <v>18</v>
      </c>
      <c r="F144" s="17">
        <v>1</v>
      </c>
      <c r="G144" s="18" t="s">
        <v>67</v>
      </c>
      <c r="H144" s="6" t="s">
        <v>493</v>
      </c>
      <c r="I144" s="7">
        <f>IF(EXACT(G144,"continuous"),VLOOKUP(B144,Sheet1!$A$2:$G$18,7,FALSE), IF(EXACT(G144,"segmented"), VLOOKUP(B144,Sheet1!$A$2:$J$18,10,FALSE),NA))/4</f>
        <v>0</v>
      </c>
      <c r="J144" s="6" t="s">
        <v>172</v>
      </c>
      <c r="K144" s="6"/>
      <c r="L144" s="6"/>
      <c r="M144" s="6"/>
      <c r="N144" s="6" t="s">
        <v>306</v>
      </c>
      <c r="O144" s="32" t="s">
        <v>470</v>
      </c>
      <c r="P144" s="6">
        <f t="shared" si="12"/>
        <v>5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>
      <c r="A145" s="8">
        <v>12</v>
      </c>
      <c r="B145" t="s">
        <v>39</v>
      </c>
      <c r="C145" s="6" t="str">
        <f t="shared" si="13"/>
        <v>12.zk</v>
      </c>
      <c r="D145" t="s">
        <v>11</v>
      </c>
      <c r="E145">
        <v>18</v>
      </c>
      <c r="F145" s="16">
        <v>1</v>
      </c>
      <c r="G145" s="19" t="s">
        <v>83</v>
      </c>
      <c r="H145" s="8" t="s">
        <v>492</v>
      </c>
      <c r="I145" s="9">
        <f>IF(EXACT(G145,"continuous"),VLOOKUP(B145,Sheet1!$A$2:$G$18,7,FALSE), IF(EXACT(G145,"segmented"), VLOOKUP(B145,Sheet1!$A$2:$J$18,10,FALSE),NA))/4</f>
        <v>1</v>
      </c>
      <c r="J145" s="8" t="s">
        <v>201</v>
      </c>
      <c r="N145" s="8" t="s">
        <v>211</v>
      </c>
      <c r="O145" s="31" t="s">
        <v>359</v>
      </c>
      <c r="P145" s="6">
        <f t="shared" si="12"/>
        <v>3</v>
      </c>
      <c r="R145" s="8"/>
      <c r="S145" s="8"/>
    </row>
    <row r="146" spans="1:37">
      <c r="A146" s="8">
        <v>12</v>
      </c>
      <c r="B146" t="s">
        <v>39</v>
      </c>
      <c r="C146" s="6" t="str">
        <f t="shared" si="13"/>
        <v>12.zk</v>
      </c>
      <c r="D146" t="s">
        <v>11</v>
      </c>
      <c r="E146">
        <v>18</v>
      </c>
      <c r="F146" s="16">
        <v>1</v>
      </c>
      <c r="G146" s="19" t="s">
        <v>83</v>
      </c>
      <c r="H146" s="8" t="s">
        <v>492</v>
      </c>
      <c r="I146" s="9">
        <f>IF(EXACT(G146,"continuous"),VLOOKUP(B146,Sheet1!$A$2:$G$18,7,FALSE), IF(EXACT(G146,"segmented"), VLOOKUP(B146,Sheet1!$A$2:$J$18,10,FALSE),NA))/4</f>
        <v>1</v>
      </c>
      <c r="J146" s="8" t="s">
        <v>220</v>
      </c>
      <c r="N146" s="8" t="s">
        <v>436</v>
      </c>
      <c r="O146" s="25" t="s">
        <v>471</v>
      </c>
      <c r="P146" s="6">
        <f t="shared" si="12"/>
        <v>3</v>
      </c>
      <c r="R146" s="8"/>
      <c r="S146" s="8"/>
    </row>
    <row r="147" spans="1:37">
      <c r="A147" s="6">
        <v>13</v>
      </c>
      <c r="B147" s="6" t="s">
        <v>41</v>
      </c>
      <c r="C147" s="6" t="str">
        <f t="shared" si="13"/>
        <v>13.sf</v>
      </c>
      <c r="D147" s="6" t="s">
        <v>11</v>
      </c>
      <c r="E147" s="6">
        <v>18</v>
      </c>
      <c r="F147" s="17">
        <v>1</v>
      </c>
      <c r="G147" s="18" t="s">
        <v>67</v>
      </c>
      <c r="H147" s="6" t="s">
        <v>493</v>
      </c>
      <c r="I147" s="7">
        <f>IF(EXACT(G147,"continuous"),VLOOKUP(B147,Sheet1!$A$2:$G$18,7,FALSE), IF(EXACT(G147,"segmented"), VLOOKUP(B147,Sheet1!$A$2:$J$18,10,FALSE),NA))/4</f>
        <v>0.25</v>
      </c>
      <c r="J147" s="6" t="s">
        <v>221</v>
      </c>
      <c r="K147" s="6"/>
      <c r="L147" s="6"/>
      <c r="M147" s="6"/>
      <c r="N147" s="6" t="s">
        <v>437</v>
      </c>
      <c r="O147" s="32" t="s">
        <v>495</v>
      </c>
      <c r="P147" s="6">
        <f t="shared" si="12"/>
        <v>2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>
      <c r="A148" s="8">
        <v>13</v>
      </c>
      <c r="B148" s="8" t="s">
        <v>41</v>
      </c>
      <c r="C148" s="6" t="str">
        <f t="shared" si="13"/>
        <v>13.sf</v>
      </c>
      <c r="D148" s="8" t="s">
        <v>11</v>
      </c>
      <c r="E148" s="8">
        <v>18</v>
      </c>
      <c r="F148" s="20">
        <v>1</v>
      </c>
      <c r="G148" s="19" t="s">
        <v>83</v>
      </c>
      <c r="H148" s="8" t="s">
        <v>492</v>
      </c>
      <c r="I148" s="9">
        <f>IF(EXACT(G148,"continuous"),VLOOKUP(B148,Sheet1!$A$2:$G$18,7,FALSE), IF(EXACT(G148,"segmented"), VLOOKUP(B148,Sheet1!$A$2:$J$18,10,FALSE),NA))/4</f>
        <v>1</v>
      </c>
      <c r="J148" s="8" t="s">
        <v>222</v>
      </c>
      <c r="N148" s="8" t="s">
        <v>202</v>
      </c>
      <c r="O148" s="25" t="s">
        <v>202</v>
      </c>
      <c r="P148" s="6">
        <f t="shared" si="12"/>
        <v>3</v>
      </c>
      <c r="R148" s="8"/>
      <c r="S148" s="8"/>
      <c r="AI148" s="8"/>
      <c r="AJ148" s="8"/>
    </row>
    <row r="149" spans="1:37">
      <c r="A149" s="8">
        <v>13</v>
      </c>
      <c r="B149" s="8" t="s">
        <v>41</v>
      </c>
      <c r="C149" s="6" t="str">
        <f t="shared" si="13"/>
        <v>13.sf</v>
      </c>
      <c r="D149" s="8" t="s">
        <v>11</v>
      </c>
      <c r="E149" s="8">
        <v>18</v>
      </c>
      <c r="F149" s="20">
        <v>1</v>
      </c>
      <c r="G149" s="19" t="s">
        <v>83</v>
      </c>
      <c r="H149" s="8" t="s">
        <v>492</v>
      </c>
      <c r="I149" s="9">
        <f>IF(EXACT(G149,"continuous"),VLOOKUP(B149,Sheet1!$A$2:$G$18,7,FALSE), IF(EXACT(G149,"segmented"), VLOOKUP(B149,Sheet1!$A$2:$J$18,10,FALSE),NA))/4</f>
        <v>1</v>
      </c>
      <c r="J149" s="8" t="s">
        <v>223</v>
      </c>
      <c r="N149" s="8" t="s">
        <v>190</v>
      </c>
      <c r="O149" s="25" t="s">
        <v>190</v>
      </c>
      <c r="P149" s="6">
        <f t="shared" si="12"/>
        <v>3</v>
      </c>
      <c r="R149" s="8"/>
      <c r="S149" s="8"/>
      <c r="AI149" s="8"/>
      <c r="AJ149" s="8"/>
    </row>
    <row r="150" spans="1:37">
      <c r="A150" s="8">
        <v>13</v>
      </c>
      <c r="B150" s="8" t="s">
        <v>41</v>
      </c>
      <c r="C150" s="6" t="str">
        <f t="shared" si="13"/>
        <v>13.sf</v>
      </c>
      <c r="D150" s="8" t="s">
        <v>11</v>
      </c>
      <c r="E150" s="8">
        <v>18</v>
      </c>
      <c r="F150" s="20">
        <v>1</v>
      </c>
      <c r="G150" s="19" t="s">
        <v>83</v>
      </c>
      <c r="H150" s="8" t="s">
        <v>492</v>
      </c>
      <c r="I150" s="9">
        <f>IF(EXACT(G150,"continuous"),VLOOKUP(B150,Sheet1!$A$2:$G$18,7,FALSE), IF(EXACT(G150,"segmented"), VLOOKUP(B150,Sheet1!$A$2:$J$18,10,FALSE),NA))/4</f>
        <v>1</v>
      </c>
      <c r="J150" s="8" t="s">
        <v>194</v>
      </c>
      <c r="N150" s="8" t="s">
        <v>263</v>
      </c>
      <c r="O150" s="31" t="s">
        <v>395</v>
      </c>
      <c r="P150" s="6">
        <f t="shared" si="12"/>
        <v>3</v>
      </c>
      <c r="R150" s="8"/>
      <c r="S150" s="8"/>
      <c r="AI150" s="8"/>
      <c r="AJ150" s="8"/>
    </row>
    <row r="151" spans="1:37">
      <c r="A151" s="8">
        <v>13</v>
      </c>
      <c r="B151" s="8" t="s">
        <v>41</v>
      </c>
      <c r="C151" s="6" t="str">
        <f t="shared" si="13"/>
        <v>13.sf</v>
      </c>
      <c r="D151" s="8" t="s">
        <v>11</v>
      </c>
      <c r="E151" s="8">
        <v>18</v>
      </c>
      <c r="F151" s="20">
        <v>1</v>
      </c>
      <c r="G151" s="19" t="s">
        <v>83</v>
      </c>
      <c r="H151" s="8" t="s">
        <v>492</v>
      </c>
      <c r="I151" s="9">
        <f>IF(EXACT(G151,"continuous"),VLOOKUP(B151,Sheet1!$A$2:$G$18,7,FALSE), IF(EXACT(G151,"segmented"), VLOOKUP(B151,Sheet1!$A$2:$J$18,10,FALSE),NA))/4</f>
        <v>1</v>
      </c>
      <c r="J151" s="8" t="s">
        <v>140</v>
      </c>
      <c r="N151" s="8" t="s">
        <v>211</v>
      </c>
      <c r="O151" s="25" t="s">
        <v>211</v>
      </c>
      <c r="P151" s="6">
        <f t="shared" si="12"/>
        <v>3</v>
      </c>
      <c r="R151" s="8"/>
      <c r="S151" s="8"/>
      <c r="AI151" s="8"/>
      <c r="AJ151" s="8"/>
    </row>
    <row r="152" spans="1:37">
      <c r="A152" s="6">
        <v>15</v>
      </c>
      <c r="B152" s="6" t="s">
        <v>43</v>
      </c>
      <c r="C152" s="6" t="str">
        <f t="shared" si="13"/>
        <v>15.ff</v>
      </c>
      <c r="D152" s="6" t="s">
        <v>11</v>
      </c>
      <c r="E152" s="6">
        <v>18</v>
      </c>
      <c r="F152" s="17">
        <v>1</v>
      </c>
      <c r="G152" s="18" t="s">
        <v>67</v>
      </c>
      <c r="H152" s="6" t="s">
        <v>493</v>
      </c>
      <c r="I152" s="7">
        <f>IF(EXACT(G152,"continuous"),VLOOKUP(B152,Sheet1!$A$2:$G$18,7,FALSE), IF(EXACT(G152,"segmented"), VLOOKUP(B152,Sheet1!$A$2:$J$18,10,FALSE),NA))/4</f>
        <v>0.25</v>
      </c>
      <c r="J152" s="6" t="s">
        <v>44</v>
      </c>
      <c r="K152" s="6"/>
      <c r="L152" s="6"/>
      <c r="M152" s="6"/>
      <c r="N152" s="40" t="s">
        <v>438</v>
      </c>
      <c r="O152" s="32" t="s">
        <v>472</v>
      </c>
      <c r="P152" s="6">
        <f t="shared" si="12"/>
        <v>4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>
      <c r="A153" s="8">
        <v>15</v>
      </c>
      <c r="B153" s="8" t="s">
        <v>43</v>
      </c>
      <c r="C153" s="6" t="str">
        <f t="shared" si="13"/>
        <v>15.ff</v>
      </c>
      <c r="D153" s="8" t="s">
        <v>11</v>
      </c>
      <c r="E153" s="8">
        <v>18</v>
      </c>
      <c r="F153" s="20">
        <v>1</v>
      </c>
      <c r="G153" s="19" t="s">
        <v>83</v>
      </c>
      <c r="H153" s="8" t="s">
        <v>492</v>
      </c>
      <c r="I153" s="29">
        <f>IF(EXACT(G153,"continuous"),VLOOKUP(B153,Sheet1!$A$2:$G$18,7,FALSE), IF(EXACT(G153,"segmented"), VLOOKUP(B153,Sheet1!$A$2:$J$18,10,FALSE),NA))/4</f>
        <v>0.75</v>
      </c>
      <c r="J153" s="8" t="s">
        <v>190</v>
      </c>
      <c r="N153" s="8" t="s">
        <v>190</v>
      </c>
      <c r="O153" s="25" t="s">
        <v>190</v>
      </c>
      <c r="P153" s="6">
        <f t="shared" si="12"/>
        <v>3</v>
      </c>
      <c r="R153" s="8"/>
      <c r="S153" s="8"/>
      <c r="AI153" s="8"/>
      <c r="AJ153" s="8"/>
    </row>
    <row r="154" spans="1:37">
      <c r="A154" s="8">
        <v>15</v>
      </c>
      <c r="B154" s="8" t="s">
        <v>43</v>
      </c>
      <c r="C154" s="6" t="str">
        <f t="shared" si="13"/>
        <v>15.ff</v>
      </c>
      <c r="D154" s="8" t="s">
        <v>11</v>
      </c>
      <c r="E154" s="8">
        <v>18</v>
      </c>
      <c r="F154" s="20">
        <v>1</v>
      </c>
      <c r="G154" s="19" t="s">
        <v>83</v>
      </c>
      <c r="H154" s="8" t="s">
        <v>492</v>
      </c>
      <c r="I154" s="29">
        <f>IF(EXACT(G154,"continuous"),VLOOKUP(B154,Sheet1!$A$2:$G$18,7,FALSE), IF(EXACT(G154,"segmented"), VLOOKUP(B154,Sheet1!$A$2:$J$18,10,FALSE),NA))/4</f>
        <v>0.75</v>
      </c>
      <c r="J154" s="8" t="s">
        <v>224</v>
      </c>
      <c r="N154" s="40" t="s">
        <v>307</v>
      </c>
      <c r="O154" s="42" t="s">
        <v>203</v>
      </c>
      <c r="P154" s="6">
        <f t="shared" si="12"/>
        <v>2</v>
      </c>
      <c r="R154" s="8"/>
      <c r="S154" s="8"/>
    </row>
    <row r="155" spans="1:37">
      <c r="A155" s="8">
        <v>15</v>
      </c>
      <c r="B155" s="8" t="s">
        <v>43</v>
      </c>
      <c r="C155" s="6" t="str">
        <f t="shared" si="13"/>
        <v>15.ff</v>
      </c>
      <c r="D155" s="8" t="s">
        <v>11</v>
      </c>
      <c r="E155" s="8">
        <v>18</v>
      </c>
      <c r="F155" s="20">
        <v>1</v>
      </c>
      <c r="G155" s="19" t="s">
        <v>83</v>
      </c>
      <c r="H155" s="8" t="s">
        <v>492</v>
      </c>
      <c r="I155" s="29">
        <f>IF(EXACT(G155,"continuous"),VLOOKUP(B155,Sheet1!$A$2:$G$18,7,FALSE), IF(EXACT(G155,"segmented"), VLOOKUP(B155,Sheet1!$A$2:$J$18,10,FALSE),NA))/4</f>
        <v>0.75</v>
      </c>
      <c r="J155" s="8" t="s">
        <v>204</v>
      </c>
      <c r="N155" s="8" t="s">
        <v>439</v>
      </c>
      <c r="O155" s="42" t="s">
        <v>473</v>
      </c>
      <c r="P155" s="6">
        <f t="shared" si="12"/>
        <v>3</v>
      </c>
      <c r="R155" s="8"/>
      <c r="S155" s="8"/>
    </row>
    <row r="156" spans="1:37">
      <c r="A156" s="8">
        <v>15</v>
      </c>
      <c r="B156" s="8" t="s">
        <v>43</v>
      </c>
      <c r="C156" s="6" t="str">
        <f t="shared" si="13"/>
        <v>15.ff</v>
      </c>
      <c r="D156" s="8" t="s">
        <v>11</v>
      </c>
      <c r="E156" s="8">
        <v>18</v>
      </c>
      <c r="F156" s="20">
        <v>1</v>
      </c>
      <c r="G156" s="19" t="s">
        <v>83</v>
      </c>
      <c r="H156" s="8" t="s">
        <v>492</v>
      </c>
      <c r="I156" s="29">
        <f>IF(EXACT(G156,"continuous"),VLOOKUP(B156,Sheet1!$A$2:$G$18,7,FALSE), IF(EXACT(G156,"segmented"), VLOOKUP(B156,Sheet1!$A$2:$J$18,10,FALSE),NA))/4</f>
        <v>0.75</v>
      </c>
      <c r="J156" s="8" t="s">
        <v>205</v>
      </c>
      <c r="N156" s="8" t="s">
        <v>440</v>
      </c>
      <c r="O156" s="31" t="s">
        <v>205</v>
      </c>
      <c r="P156" s="6">
        <f t="shared" si="12"/>
        <v>3</v>
      </c>
      <c r="R156" s="8"/>
      <c r="S156" s="8"/>
    </row>
    <row r="157" spans="1:37">
      <c r="A157" s="8">
        <v>15</v>
      </c>
      <c r="B157" s="8" t="s">
        <v>43</v>
      </c>
      <c r="C157" s="6" t="str">
        <f t="shared" si="13"/>
        <v>15.ff</v>
      </c>
      <c r="D157" s="8" t="s">
        <v>11</v>
      </c>
      <c r="E157" s="8">
        <v>18</v>
      </c>
      <c r="F157" s="20">
        <v>1</v>
      </c>
      <c r="G157" s="19" t="s">
        <v>83</v>
      </c>
      <c r="H157" s="8" t="s">
        <v>492</v>
      </c>
      <c r="I157" s="29">
        <f>IF(EXACT(G157,"continuous"),VLOOKUP(B157,Sheet1!$A$2:$G$18,7,FALSE), IF(EXACT(G157,"segmented"), VLOOKUP(B157,Sheet1!$A$2:$J$18,10,FALSE),NA))/4</f>
        <v>0.75</v>
      </c>
      <c r="J157" s="8" t="s">
        <v>206</v>
      </c>
      <c r="N157" s="8" t="s">
        <v>190</v>
      </c>
      <c r="O157" s="31" t="s">
        <v>371</v>
      </c>
      <c r="P157" s="6">
        <f t="shared" si="12"/>
        <v>3</v>
      </c>
      <c r="R157" s="8"/>
      <c r="S157" s="8"/>
    </row>
    <row r="158" spans="1:37">
      <c r="A158" s="6">
        <v>18</v>
      </c>
      <c r="B158" s="6" t="s">
        <v>33</v>
      </c>
      <c r="C158" s="6" t="str">
        <f t="shared" si="13"/>
        <v>18.na</v>
      </c>
      <c r="D158" s="6" t="s">
        <v>11</v>
      </c>
      <c r="E158" s="6">
        <v>18</v>
      </c>
      <c r="F158" s="6">
        <v>1</v>
      </c>
      <c r="G158" s="18" t="s">
        <v>67</v>
      </c>
      <c r="H158" s="6" t="s">
        <v>493</v>
      </c>
      <c r="I158" s="7">
        <f>3/4</f>
        <v>0.75</v>
      </c>
      <c r="J158" s="6" t="s">
        <v>225</v>
      </c>
      <c r="K158" s="6">
        <v>1</v>
      </c>
      <c r="L158" s="6">
        <v>1</v>
      </c>
      <c r="M158" s="6" t="s">
        <v>517</v>
      </c>
      <c r="N158" s="6" t="s">
        <v>441</v>
      </c>
      <c r="O158" s="32" t="s">
        <v>518</v>
      </c>
      <c r="P158" s="6">
        <f t="shared" si="12"/>
        <v>5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>
      <c r="A159" s="6">
        <v>18</v>
      </c>
      <c r="B159" s="6" t="s">
        <v>33</v>
      </c>
      <c r="C159" s="6" t="str">
        <f t="shared" si="13"/>
        <v>18.na</v>
      </c>
      <c r="D159" s="6" t="s">
        <v>11</v>
      </c>
      <c r="E159" s="6">
        <v>18</v>
      </c>
      <c r="F159" s="6">
        <v>1</v>
      </c>
      <c r="G159" s="18" t="s">
        <v>67</v>
      </c>
      <c r="H159" s="6" t="s">
        <v>493</v>
      </c>
      <c r="I159" s="7">
        <f t="shared" ref="I159:I160" si="14">3/4</f>
        <v>0.75</v>
      </c>
      <c r="J159" s="6" t="s">
        <v>515</v>
      </c>
      <c r="K159" s="6">
        <v>1</v>
      </c>
      <c r="L159" s="6">
        <v>1</v>
      </c>
      <c r="M159" s="6"/>
      <c r="N159" s="6" t="s">
        <v>442</v>
      </c>
      <c r="O159" s="32" t="s">
        <v>519</v>
      </c>
      <c r="P159" s="6">
        <f t="shared" si="12"/>
        <v>7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>
      <c r="A160" s="6">
        <v>18</v>
      </c>
      <c r="B160" s="6" t="s">
        <v>33</v>
      </c>
      <c r="C160" s="6" t="str">
        <f t="shared" si="13"/>
        <v>18.na</v>
      </c>
      <c r="D160" s="6" t="s">
        <v>11</v>
      </c>
      <c r="E160" s="6">
        <v>18</v>
      </c>
      <c r="F160" s="6">
        <v>1</v>
      </c>
      <c r="G160" s="18" t="s">
        <v>67</v>
      </c>
      <c r="H160" s="6" t="s">
        <v>493</v>
      </c>
      <c r="I160" s="7">
        <f t="shared" si="14"/>
        <v>0.75</v>
      </c>
      <c r="J160" s="6" t="s">
        <v>226</v>
      </c>
      <c r="K160" s="6">
        <v>1</v>
      </c>
      <c r="L160" s="6">
        <v>1</v>
      </c>
      <c r="M160" s="6"/>
      <c r="N160" s="6" t="s">
        <v>443</v>
      </c>
      <c r="O160" s="32" t="s">
        <v>474</v>
      </c>
      <c r="P160" s="6">
        <f t="shared" si="12"/>
        <v>12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>
      <c r="A161" s="8">
        <v>18</v>
      </c>
      <c r="B161" s="8" t="s">
        <v>33</v>
      </c>
      <c r="C161" s="6" t="str">
        <f t="shared" si="13"/>
        <v>18.na</v>
      </c>
      <c r="D161" s="8" t="s">
        <v>11</v>
      </c>
      <c r="E161" s="8">
        <v>18</v>
      </c>
      <c r="F161" s="8">
        <v>1</v>
      </c>
      <c r="G161" s="19" t="s">
        <v>83</v>
      </c>
      <c r="H161" s="8" t="s">
        <v>492</v>
      </c>
      <c r="I161" s="9">
        <f>IF(EXACT(G161,"continuous"),VLOOKUP(B161,Sheet1!$A$2:$G$18,7,FALSE), IF(EXACT(G161,"segmented"), VLOOKUP(B161,Sheet1!$A$2:$J$18,10,FALSE),NA))/4</f>
        <v>1</v>
      </c>
      <c r="J161" s="8" t="s">
        <v>528</v>
      </c>
      <c r="K161">
        <v>1</v>
      </c>
      <c r="L161">
        <v>1</v>
      </c>
      <c r="M161" t="s">
        <v>475</v>
      </c>
      <c r="N161" s="8" t="s">
        <v>313</v>
      </c>
      <c r="O161" s="31" t="s">
        <v>475</v>
      </c>
      <c r="P161" s="6">
        <f t="shared" si="12"/>
        <v>3</v>
      </c>
      <c r="R161" s="8"/>
      <c r="S161" s="8"/>
    </row>
    <row r="162" spans="1:37">
      <c r="A162" s="8">
        <v>18</v>
      </c>
      <c r="B162" s="8" t="s">
        <v>33</v>
      </c>
      <c r="C162" s="6" t="str">
        <f t="shared" si="13"/>
        <v>18.na</v>
      </c>
      <c r="D162" s="8" t="s">
        <v>11</v>
      </c>
      <c r="E162" s="8">
        <v>18</v>
      </c>
      <c r="F162" s="8">
        <v>1</v>
      </c>
      <c r="G162" s="19" t="s">
        <v>83</v>
      </c>
      <c r="H162" s="8" t="s">
        <v>492</v>
      </c>
      <c r="I162" s="9">
        <f>IF(EXACT(G162,"continuous"),VLOOKUP(B162,Sheet1!$A$2:$G$18,7,FALSE), IF(EXACT(G162,"segmented"), VLOOKUP(B162,Sheet1!$A$2:$J$18,10,FALSE),NA))/4</f>
        <v>1</v>
      </c>
      <c r="J162" s="8" t="s">
        <v>227</v>
      </c>
      <c r="K162">
        <v>1</v>
      </c>
      <c r="L162">
        <v>1</v>
      </c>
      <c r="N162" s="8" t="s">
        <v>313</v>
      </c>
      <c r="O162" s="31" t="s">
        <v>476</v>
      </c>
      <c r="P162" s="6">
        <f t="shared" si="12"/>
        <v>3</v>
      </c>
      <c r="R162" s="8"/>
      <c r="S162" s="8"/>
    </row>
    <row r="163" spans="1:37">
      <c r="A163" s="8">
        <v>18</v>
      </c>
      <c r="B163" s="8" t="s">
        <v>33</v>
      </c>
      <c r="C163" s="6" t="str">
        <f t="shared" si="13"/>
        <v>18.na</v>
      </c>
      <c r="D163" s="8" t="s">
        <v>11</v>
      </c>
      <c r="E163" s="8">
        <v>18</v>
      </c>
      <c r="F163" s="8">
        <v>1</v>
      </c>
      <c r="G163" s="19" t="s">
        <v>83</v>
      </c>
      <c r="H163" s="8" t="s">
        <v>492</v>
      </c>
      <c r="I163" s="9">
        <f>IF(EXACT(G163,"continuous"),VLOOKUP(B163,Sheet1!$A$2:$G$18,7,FALSE), IF(EXACT(G163,"segmented"), VLOOKUP(B163,Sheet1!$A$2:$J$18,10,FALSE),NA))/4</f>
        <v>1</v>
      </c>
      <c r="J163" s="8" t="s">
        <v>228</v>
      </c>
      <c r="K163">
        <v>1</v>
      </c>
      <c r="L163">
        <v>1</v>
      </c>
      <c r="N163" s="8" t="s">
        <v>190</v>
      </c>
      <c r="O163" s="25" t="s">
        <v>190</v>
      </c>
      <c r="P163" s="6">
        <f t="shared" si="12"/>
        <v>3</v>
      </c>
      <c r="R163" s="8"/>
      <c r="S163" s="8"/>
    </row>
    <row r="164" spans="1:37">
      <c r="A164" s="8">
        <v>18</v>
      </c>
      <c r="B164" s="8" t="s">
        <v>33</v>
      </c>
      <c r="C164" s="6" t="str">
        <f t="shared" si="13"/>
        <v>18.na</v>
      </c>
      <c r="D164" s="8" t="s">
        <v>11</v>
      </c>
      <c r="E164" s="8">
        <v>18</v>
      </c>
      <c r="F164" s="8">
        <v>1</v>
      </c>
      <c r="G164" s="19" t="s">
        <v>83</v>
      </c>
      <c r="H164" s="8" t="s">
        <v>492</v>
      </c>
      <c r="I164" s="9">
        <f>IF(EXACT(G164,"continuous"),VLOOKUP(B164,Sheet1!$A$2:$G$18,7,FALSE), IF(EXACT(G164,"segmented"), VLOOKUP(B164,Sheet1!$A$2:$J$18,10,FALSE),NA))/4</f>
        <v>1</v>
      </c>
      <c r="J164" s="8" t="s">
        <v>229</v>
      </c>
      <c r="K164">
        <v>1</v>
      </c>
      <c r="L164">
        <v>1</v>
      </c>
      <c r="N164" s="8" t="s">
        <v>478</v>
      </c>
      <c r="O164" s="31" t="s">
        <v>477</v>
      </c>
      <c r="P164" s="6">
        <f t="shared" si="12"/>
        <v>3</v>
      </c>
      <c r="R164" s="8"/>
      <c r="S164" s="8"/>
    </row>
    <row r="165" spans="1:37">
      <c r="A165" s="8">
        <v>18</v>
      </c>
      <c r="B165" s="8" t="s">
        <v>33</v>
      </c>
      <c r="C165" s="6" t="str">
        <f t="shared" si="13"/>
        <v>18.na</v>
      </c>
      <c r="D165" s="8" t="s">
        <v>11</v>
      </c>
      <c r="E165" s="8">
        <v>18</v>
      </c>
      <c r="F165" s="8">
        <v>1</v>
      </c>
      <c r="G165" s="19" t="s">
        <v>83</v>
      </c>
      <c r="H165" s="8" t="s">
        <v>492</v>
      </c>
      <c r="I165" s="9">
        <f>IF(EXACT(G165,"continuous"),VLOOKUP(B165,Sheet1!$A$2:$G$18,7,FALSE), IF(EXACT(G165,"segmented"), VLOOKUP(B165,Sheet1!$A$2:$J$18,10,FALSE),NA))/4</f>
        <v>1</v>
      </c>
      <c r="J165" s="8" t="s">
        <v>230</v>
      </c>
      <c r="K165">
        <v>1</v>
      </c>
      <c r="L165">
        <v>1</v>
      </c>
      <c r="N165" s="8" t="s">
        <v>313</v>
      </c>
      <c r="O165" s="31" t="s">
        <v>373</v>
      </c>
      <c r="P165" s="6">
        <f t="shared" si="12"/>
        <v>3</v>
      </c>
      <c r="R165" s="8"/>
      <c r="S165" s="8"/>
    </row>
    <row r="166" spans="1:37">
      <c r="A166" s="8">
        <v>18</v>
      </c>
      <c r="B166" s="8" t="s">
        <v>33</v>
      </c>
      <c r="C166" s="6" t="str">
        <f t="shared" si="13"/>
        <v>18.na</v>
      </c>
      <c r="D166" s="8" t="s">
        <v>11</v>
      </c>
      <c r="E166" s="8">
        <v>18</v>
      </c>
      <c r="F166" s="8">
        <v>1</v>
      </c>
      <c r="G166" s="19" t="s">
        <v>83</v>
      </c>
      <c r="H166" s="8" t="s">
        <v>492</v>
      </c>
      <c r="I166" s="9">
        <f>IF(EXACT(G166,"continuous"),VLOOKUP(B166,Sheet1!$A$2:$G$18,7,FALSE), IF(EXACT(G166,"segmented"), VLOOKUP(B166,Sheet1!$A$2:$J$18,10,FALSE),NA))/4</f>
        <v>1</v>
      </c>
      <c r="J166" s="8" t="s">
        <v>231</v>
      </c>
      <c r="K166">
        <v>1</v>
      </c>
      <c r="L166">
        <v>1</v>
      </c>
      <c r="N166" s="8" t="s">
        <v>313</v>
      </c>
      <c r="O166" s="31" t="s">
        <v>475</v>
      </c>
      <c r="P166" s="6">
        <f t="shared" si="12"/>
        <v>3</v>
      </c>
      <c r="R166" s="8"/>
      <c r="S166" s="8"/>
    </row>
    <row r="167" spans="1:37">
      <c r="A167" s="8">
        <v>18</v>
      </c>
      <c r="B167" s="8" t="s">
        <v>33</v>
      </c>
      <c r="C167" s="6" t="str">
        <f t="shared" si="13"/>
        <v>18.na</v>
      </c>
      <c r="D167" s="8" t="s">
        <v>11</v>
      </c>
      <c r="E167" s="8">
        <v>18</v>
      </c>
      <c r="F167" s="8">
        <v>1</v>
      </c>
      <c r="G167" s="19" t="s">
        <v>83</v>
      </c>
      <c r="H167" s="8" t="s">
        <v>492</v>
      </c>
      <c r="I167" s="9">
        <f>IF(EXACT(G167,"continuous"),VLOOKUP(B167,Sheet1!$A$2:$G$18,7,FALSE), IF(EXACT(G167,"segmented"), VLOOKUP(B167,Sheet1!$A$2:$J$18,10,FALSE),NA))/4</f>
        <v>1</v>
      </c>
      <c r="J167" s="8" t="s">
        <v>237</v>
      </c>
      <c r="K167">
        <v>1</v>
      </c>
      <c r="L167">
        <v>1</v>
      </c>
      <c r="N167" s="8" t="s">
        <v>190</v>
      </c>
      <c r="O167" s="31" t="s">
        <v>445</v>
      </c>
      <c r="P167" s="6">
        <f t="shared" si="12"/>
        <v>3</v>
      </c>
      <c r="R167" s="8"/>
      <c r="S167" s="8"/>
    </row>
    <row r="168" spans="1:37">
      <c r="A168" s="8">
        <v>18</v>
      </c>
      <c r="B168" s="8" t="s">
        <v>33</v>
      </c>
      <c r="C168" s="6" t="str">
        <f t="shared" si="13"/>
        <v>18.na</v>
      </c>
      <c r="D168" s="8" t="s">
        <v>11</v>
      </c>
      <c r="E168" s="8">
        <v>18</v>
      </c>
      <c r="F168" s="8">
        <v>1</v>
      </c>
      <c r="G168" s="19" t="s">
        <v>83</v>
      </c>
      <c r="H168" s="8" t="s">
        <v>492</v>
      </c>
      <c r="I168" s="9">
        <f>IF(EXACT(G168,"continuous"),VLOOKUP(B168,Sheet1!$A$2:$G$18,7,FALSE), IF(EXACT(G168,"segmented"), VLOOKUP(B168,Sheet1!$A$2:$J$18,10,FALSE),NA))/4</f>
        <v>1</v>
      </c>
      <c r="J168" s="8" t="s">
        <v>479</v>
      </c>
      <c r="K168">
        <v>1</v>
      </c>
      <c r="L168">
        <v>1</v>
      </c>
      <c r="N168" s="8" t="s">
        <v>190</v>
      </c>
      <c r="O168" s="31" t="s">
        <v>444</v>
      </c>
      <c r="P168" s="6">
        <f t="shared" si="12"/>
        <v>3</v>
      </c>
      <c r="R168" s="8"/>
      <c r="S168" s="8"/>
    </row>
    <row r="169" spans="1:37">
      <c r="A169" s="8">
        <v>18</v>
      </c>
      <c r="B169" s="8" t="s">
        <v>33</v>
      </c>
      <c r="C169" s="6" t="str">
        <f t="shared" si="13"/>
        <v>18.na</v>
      </c>
      <c r="D169" s="8" t="s">
        <v>11</v>
      </c>
      <c r="E169" s="8">
        <v>18</v>
      </c>
      <c r="F169" s="8">
        <v>1</v>
      </c>
      <c r="G169" s="19" t="s">
        <v>83</v>
      </c>
      <c r="H169" s="8" t="s">
        <v>492</v>
      </c>
      <c r="I169" s="9">
        <f>IF(EXACT(G169,"continuous"),VLOOKUP(B169,Sheet1!$A$2:$G$18,7,FALSE), IF(EXACT(G169,"segmented"), VLOOKUP(B169,Sheet1!$A$2:$J$18,10,FALSE),NA))/4</f>
        <v>1</v>
      </c>
      <c r="J169" s="8" t="s">
        <v>232</v>
      </c>
      <c r="K169">
        <v>1</v>
      </c>
      <c r="L169">
        <v>1</v>
      </c>
      <c r="N169" s="8" t="s">
        <v>190</v>
      </c>
      <c r="O169" s="31" t="s">
        <v>446</v>
      </c>
      <c r="P169" s="6">
        <f t="shared" si="12"/>
        <v>3</v>
      </c>
      <c r="R169" s="8"/>
      <c r="S169" s="8"/>
    </row>
    <row r="170" spans="1:37">
      <c r="A170" s="8">
        <v>18</v>
      </c>
      <c r="B170" s="8" t="s">
        <v>33</v>
      </c>
      <c r="C170" s="6" t="str">
        <f t="shared" si="13"/>
        <v>18.na</v>
      </c>
      <c r="D170" s="8" t="s">
        <v>11</v>
      </c>
      <c r="E170" s="8">
        <v>18</v>
      </c>
      <c r="F170" s="8">
        <v>1</v>
      </c>
      <c r="G170" s="19" t="s">
        <v>83</v>
      </c>
      <c r="H170" s="8" t="s">
        <v>492</v>
      </c>
      <c r="I170" s="9">
        <f>IF(EXACT(G170,"continuous"),VLOOKUP(B170,Sheet1!$A$2:$G$18,7,FALSE), IF(EXACT(G170,"segmented"), VLOOKUP(B170,Sheet1!$A$2:$J$18,10,FALSE),NA))/4</f>
        <v>1</v>
      </c>
      <c r="J170" s="8" t="s">
        <v>233</v>
      </c>
      <c r="K170">
        <v>1</v>
      </c>
      <c r="L170">
        <v>1</v>
      </c>
      <c r="N170" s="8" t="s">
        <v>264</v>
      </c>
      <c r="O170" s="31" t="s">
        <v>359</v>
      </c>
      <c r="P170" s="6">
        <f t="shared" si="12"/>
        <v>3</v>
      </c>
      <c r="R170" s="8"/>
      <c r="S170" s="8"/>
    </row>
    <row r="171" spans="1:37">
      <c r="A171" s="8">
        <v>18</v>
      </c>
      <c r="B171" s="8" t="s">
        <v>33</v>
      </c>
      <c r="C171" s="6" t="str">
        <f t="shared" si="13"/>
        <v>18.na</v>
      </c>
      <c r="D171" s="8" t="s">
        <v>11</v>
      </c>
      <c r="E171" s="8">
        <v>18</v>
      </c>
      <c r="F171" s="8">
        <v>1</v>
      </c>
      <c r="G171" s="19" t="s">
        <v>83</v>
      </c>
      <c r="H171" s="8" t="s">
        <v>492</v>
      </c>
      <c r="I171" s="9">
        <f>IF(EXACT(G171,"continuous"),VLOOKUP(B171,Sheet1!$A$2:$G$18,7,FALSE), IF(EXACT(G171,"segmented"), VLOOKUP(B171,Sheet1!$A$2:$J$18,10,FALSE),NA))/4</f>
        <v>1</v>
      </c>
      <c r="J171" s="8" t="s">
        <v>234</v>
      </c>
      <c r="K171">
        <v>1</v>
      </c>
      <c r="L171">
        <v>1</v>
      </c>
      <c r="N171" s="8" t="s">
        <v>313</v>
      </c>
      <c r="O171" s="31" t="s">
        <v>447</v>
      </c>
      <c r="P171" s="6">
        <f t="shared" si="12"/>
        <v>3</v>
      </c>
      <c r="R171" s="8"/>
      <c r="S171" s="8"/>
    </row>
    <row r="172" spans="1:37">
      <c r="A172" s="8">
        <v>18</v>
      </c>
      <c r="B172" s="8" t="s">
        <v>33</v>
      </c>
      <c r="C172" s="6" t="str">
        <f t="shared" si="13"/>
        <v>18.na</v>
      </c>
      <c r="D172" s="8" t="s">
        <v>11</v>
      </c>
      <c r="E172" s="8">
        <v>18</v>
      </c>
      <c r="F172" s="8">
        <v>1</v>
      </c>
      <c r="G172" s="19" t="s">
        <v>83</v>
      </c>
      <c r="H172" s="8" t="s">
        <v>492</v>
      </c>
      <c r="I172" s="9">
        <f>IF(EXACT(G172,"continuous"),VLOOKUP(B172,Sheet1!$A$2:$G$18,7,FALSE), IF(EXACT(G172,"segmented"), VLOOKUP(B172,Sheet1!$A$2:$J$18,10,FALSE),NA))/4</f>
        <v>1</v>
      </c>
      <c r="J172" s="8" t="s">
        <v>235</v>
      </c>
      <c r="K172">
        <v>1</v>
      </c>
      <c r="L172">
        <v>1</v>
      </c>
      <c r="N172" s="8" t="s">
        <v>308</v>
      </c>
      <c r="O172" s="31" t="s">
        <v>448</v>
      </c>
      <c r="P172" s="6">
        <f t="shared" si="12"/>
        <v>3</v>
      </c>
      <c r="R172" s="8"/>
      <c r="S172" s="8"/>
    </row>
    <row r="173" spans="1:37">
      <c r="A173" s="8">
        <v>18</v>
      </c>
      <c r="B173" s="8" t="s">
        <v>33</v>
      </c>
      <c r="C173" s="6" t="str">
        <f t="shared" si="13"/>
        <v>18.na</v>
      </c>
      <c r="D173" s="8" t="s">
        <v>11</v>
      </c>
      <c r="E173" s="8">
        <v>18</v>
      </c>
      <c r="F173" s="8">
        <v>1</v>
      </c>
      <c r="G173" s="19" t="s">
        <v>83</v>
      </c>
      <c r="H173" s="8" t="s">
        <v>492</v>
      </c>
      <c r="I173" s="9">
        <f>IF(EXACT(G173,"continuous"),VLOOKUP(B173,Sheet1!$A$2:$G$18,7,FALSE), IF(EXACT(G173,"segmented"), VLOOKUP(B173,Sheet1!$A$2:$J$18,10,FALSE),NA))/4</f>
        <v>1</v>
      </c>
      <c r="J173" s="8" t="s">
        <v>238</v>
      </c>
      <c r="K173">
        <v>1</v>
      </c>
      <c r="L173">
        <v>1</v>
      </c>
      <c r="N173" s="8" t="s">
        <v>309</v>
      </c>
      <c r="O173" s="31" t="s">
        <v>374</v>
      </c>
      <c r="P173" s="6">
        <f t="shared" si="12"/>
        <v>3</v>
      </c>
      <c r="R173" s="8"/>
      <c r="S173" s="8"/>
    </row>
    <row r="174" spans="1:37">
      <c r="A174" s="8">
        <v>18</v>
      </c>
      <c r="B174" s="8" t="s">
        <v>33</v>
      </c>
      <c r="C174" s="6" t="str">
        <f t="shared" si="13"/>
        <v>18.na</v>
      </c>
      <c r="D174" s="8" t="s">
        <v>11</v>
      </c>
      <c r="E174" s="8">
        <v>18</v>
      </c>
      <c r="F174" s="8">
        <v>1</v>
      </c>
      <c r="G174" s="19" t="s">
        <v>83</v>
      </c>
      <c r="H174" s="8" t="s">
        <v>492</v>
      </c>
      <c r="I174" s="9">
        <f>IF(EXACT(G174,"continuous"),VLOOKUP(B174,Sheet1!$A$2:$G$18,7,FALSE), IF(EXACT(G174,"segmented"), VLOOKUP(B174,Sheet1!$A$2:$J$18,10,FALSE),NA))/4</f>
        <v>1</v>
      </c>
      <c r="J174" s="8" t="s">
        <v>529</v>
      </c>
      <c r="K174">
        <v>1</v>
      </c>
      <c r="L174">
        <v>1</v>
      </c>
      <c r="N174" s="8" t="s">
        <v>190</v>
      </c>
      <c r="O174" s="31" t="s">
        <v>444</v>
      </c>
      <c r="P174" s="6">
        <f t="shared" si="12"/>
        <v>3</v>
      </c>
      <c r="R174" s="8"/>
      <c r="S174" s="8"/>
    </row>
    <row r="175" spans="1:37">
      <c r="A175" s="8">
        <v>18</v>
      </c>
      <c r="B175" s="8" t="s">
        <v>33</v>
      </c>
      <c r="C175" s="6" t="str">
        <f t="shared" si="13"/>
        <v>18.na</v>
      </c>
      <c r="D175" s="8" t="s">
        <v>11</v>
      </c>
      <c r="E175" s="8">
        <v>18</v>
      </c>
      <c r="F175" s="8">
        <v>1</v>
      </c>
      <c r="G175" s="19" t="s">
        <v>83</v>
      </c>
      <c r="H175" s="8" t="s">
        <v>492</v>
      </c>
      <c r="I175" s="9">
        <f>IF(EXACT(G175,"continuous"),VLOOKUP(B175,Sheet1!$A$2:$G$18,7,FALSE), IF(EXACT(G175,"segmented"), VLOOKUP(B175,Sheet1!$A$2:$J$18,10,FALSE),NA))/4</f>
        <v>1</v>
      </c>
      <c r="J175" s="8" t="s">
        <v>236</v>
      </c>
      <c r="K175">
        <v>1</v>
      </c>
      <c r="L175">
        <v>1</v>
      </c>
      <c r="N175" s="8" t="s">
        <v>310</v>
      </c>
      <c r="O175" s="27" t="s">
        <v>327</v>
      </c>
      <c r="P175" s="6">
        <f t="shared" si="12"/>
        <v>3</v>
      </c>
      <c r="R175" s="8"/>
      <c r="S175" s="8"/>
    </row>
    <row r="176" spans="1:37">
      <c r="A176" s="6">
        <v>19</v>
      </c>
      <c r="B176" s="6" t="s">
        <v>239</v>
      </c>
      <c r="C176" s="6" t="str">
        <f t="shared" si="13"/>
        <v>19.ssa</v>
      </c>
      <c r="D176" s="6" t="s">
        <v>11</v>
      </c>
      <c r="E176" s="6">
        <v>18</v>
      </c>
      <c r="F176" s="6">
        <v>0</v>
      </c>
      <c r="G176" s="18" t="s">
        <v>67</v>
      </c>
      <c r="H176" s="6" t="s">
        <v>493</v>
      </c>
      <c r="I176" s="7">
        <f>3/4</f>
        <v>0.75</v>
      </c>
      <c r="J176" s="6" t="s">
        <v>244</v>
      </c>
      <c r="K176" s="6"/>
      <c r="L176" s="6"/>
      <c r="M176" s="6"/>
      <c r="N176" s="6" t="s">
        <v>268</v>
      </c>
      <c r="O176" s="32" t="s">
        <v>480</v>
      </c>
      <c r="P176" s="6">
        <f t="shared" si="12"/>
        <v>6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>
      <c r="A177" s="6">
        <v>19</v>
      </c>
      <c r="B177" s="6" t="s">
        <v>239</v>
      </c>
      <c r="C177" s="6" t="str">
        <f t="shared" si="13"/>
        <v>19.ssa</v>
      </c>
      <c r="D177" s="6" t="s">
        <v>11</v>
      </c>
      <c r="E177" s="6">
        <v>18</v>
      </c>
      <c r="F177" s="6">
        <v>0</v>
      </c>
      <c r="G177" s="18" t="s">
        <v>67</v>
      </c>
      <c r="H177" s="6" t="s">
        <v>493</v>
      </c>
      <c r="I177" s="7">
        <f t="shared" ref="I177:I181" si="15">3/4</f>
        <v>0.75</v>
      </c>
      <c r="J177" s="6" t="s">
        <v>240</v>
      </c>
      <c r="K177" s="6"/>
      <c r="L177" s="6"/>
      <c r="M177" s="6"/>
      <c r="N177" s="6" t="s">
        <v>268</v>
      </c>
      <c r="O177" s="32" t="s">
        <v>449</v>
      </c>
      <c r="P177" s="6">
        <f t="shared" si="12"/>
        <v>6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>
      <c r="A178" s="6">
        <v>19</v>
      </c>
      <c r="B178" s="6" t="s">
        <v>239</v>
      </c>
      <c r="C178" s="6" t="str">
        <f t="shared" si="13"/>
        <v>19.ssa</v>
      </c>
      <c r="D178" s="6" t="s">
        <v>11</v>
      </c>
      <c r="E178" s="6">
        <v>18</v>
      </c>
      <c r="F178" s="6">
        <v>0</v>
      </c>
      <c r="G178" s="18" t="s">
        <v>67</v>
      </c>
      <c r="H178" s="6" t="s">
        <v>493</v>
      </c>
      <c r="I178" s="7">
        <f t="shared" si="15"/>
        <v>0.75</v>
      </c>
      <c r="J178" s="6" t="s">
        <v>241</v>
      </c>
      <c r="K178" s="6"/>
      <c r="L178" s="6"/>
      <c r="M178" s="6"/>
      <c r="N178" s="6" t="s">
        <v>375</v>
      </c>
      <c r="O178" s="32" t="s">
        <v>450</v>
      </c>
      <c r="P178" s="6">
        <f t="shared" si="12"/>
        <v>4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>
      <c r="A179" s="6">
        <v>19</v>
      </c>
      <c r="B179" s="6" t="s">
        <v>239</v>
      </c>
      <c r="C179" s="6" t="str">
        <f t="shared" si="13"/>
        <v>19.ssa</v>
      </c>
      <c r="D179" s="6" t="s">
        <v>11</v>
      </c>
      <c r="E179" s="6">
        <v>18</v>
      </c>
      <c r="F179" s="6">
        <v>0</v>
      </c>
      <c r="G179" s="18" t="s">
        <v>67</v>
      </c>
      <c r="H179" s="6" t="s">
        <v>493</v>
      </c>
      <c r="I179" s="7">
        <f t="shared" si="15"/>
        <v>0.75</v>
      </c>
      <c r="J179" s="6" t="s">
        <v>451</v>
      </c>
      <c r="K179" s="6"/>
      <c r="L179" s="6"/>
      <c r="M179" s="6" t="s">
        <v>261</v>
      </c>
      <c r="N179" s="6" t="s">
        <v>452</v>
      </c>
      <c r="O179" s="32" t="s">
        <v>481</v>
      </c>
      <c r="P179" s="6">
        <f t="shared" si="12"/>
        <v>6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>
      <c r="A180" s="6">
        <v>19</v>
      </c>
      <c r="B180" s="6" t="s">
        <v>239</v>
      </c>
      <c r="C180" s="6" t="str">
        <f t="shared" si="13"/>
        <v>19.ssa</v>
      </c>
      <c r="D180" s="6" t="s">
        <v>11</v>
      </c>
      <c r="E180" s="6">
        <v>18</v>
      </c>
      <c r="F180" s="6">
        <v>0</v>
      </c>
      <c r="G180" s="18" t="s">
        <v>67</v>
      </c>
      <c r="H180" s="6" t="s">
        <v>493</v>
      </c>
      <c r="I180" s="7">
        <f t="shared" si="15"/>
        <v>0.75</v>
      </c>
      <c r="J180" s="6" t="s">
        <v>242</v>
      </c>
      <c r="K180" s="6"/>
      <c r="L180" s="6"/>
      <c r="M180" s="6"/>
      <c r="N180" s="6" t="s">
        <v>453</v>
      </c>
      <c r="O180" s="32" t="s">
        <v>454</v>
      </c>
      <c r="P180" s="6">
        <f t="shared" si="12"/>
        <v>4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>
      <c r="A181" s="6">
        <v>19</v>
      </c>
      <c r="B181" s="6" t="s">
        <v>239</v>
      </c>
      <c r="C181" s="6" t="str">
        <f t="shared" si="13"/>
        <v>19.ssa</v>
      </c>
      <c r="D181" s="6" t="s">
        <v>11</v>
      </c>
      <c r="E181" s="6">
        <v>18</v>
      </c>
      <c r="F181" s="6">
        <v>0</v>
      </c>
      <c r="G181" s="18" t="s">
        <v>67</v>
      </c>
      <c r="H181" s="6" t="s">
        <v>493</v>
      </c>
      <c r="I181" s="7">
        <f t="shared" si="15"/>
        <v>0.75</v>
      </c>
      <c r="J181" s="6" t="s">
        <v>243</v>
      </c>
      <c r="K181" s="6"/>
      <c r="L181" s="6"/>
      <c r="M181" s="6"/>
      <c r="N181" s="6" t="s">
        <v>376</v>
      </c>
      <c r="O181" s="32" t="s">
        <v>482</v>
      </c>
      <c r="P181" s="6">
        <f t="shared" si="12"/>
        <v>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>
      <c r="A182" s="8">
        <v>19</v>
      </c>
      <c r="B182" s="8" t="s">
        <v>239</v>
      </c>
      <c r="C182" s="6" t="str">
        <f t="shared" si="13"/>
        <v>19.ssa</v>
      </c>
      <c r="D182" s="8" t="s">
        <v>11</v>
      </c>
      <c r="E182" s="8">
        <v>18</v>
      </c>
      <c r="F182" s="8">
        <v>0</v>
      </c>
      <c r="G182" s="19" t="s">
        <v>83</v>
      </c>
      <c r="H182" s="8" t="s">
        <v>492</v>
      </c>
      <c r="I182" s="9">
        <f>4/4</f>
        <v>1</v>
      </c>
      <c r="J182" s="8" t="s">
        <v>190</v>
      </c>
      <c r="N182" s="8" t="s">
        <v>190</v>
      </c>
      <c r="O182" s="25" t="s">
        <v>190</v>
      </c>
      <c r="P182" s="6">
        <f t="shared" si="12"/>
        <v>3</v>
      </c>
      <c r="R182" s="8"/>
      <c r="S182" s="8"/>
    </row>
    <row r="183" spans="1:37">
      <c r="A183" s="8">
        <v>19</v>
      </c>
      <c r="B183" s="8" t="s">
        <v>239</v>
      </c>
      <c r="C183" s="6" t="str">
        <f t="shared" si="13"/>
        <v>19.ssa</v>
      </c>
      <c r="D183" s="8" t="s">
        <v>11</v>
      </c>
      <c r="E183" s="8">
        <v>18</v>
      </c>
      <c r="F183" s="8">
        <v>0</v>
      </c>
      <c r="G183" s="19" t="s">
        <v>83</v>
      </c>
      <c r="H183" s="8" t="s">
        <v>492</v>
      </c>
      <c r="I183" s="9">
        <f t="shared" ref="I183:I186" si="16">4/4</f>
        <v>1</v>
      </c>
      <c r="J183" s="8" t="s">
        <v>245</v>
      </c>
      <c r="N183" s="8" t="s">
        <v>311</v>
      </c>
      <c r="O183" s="8" t="s">
        <v>328</v>
      </c>
      <c r="P183" s="6">
        <f t="shared" si="12"/>
        <v>2</v>
      </c>
      <c r="R183" s="8"/>
      <c r="S183" s="8"/>
    </row>
    <row r="184" spans="1:37">
      <c r="A184" s="8">
        <v>19</v>
      </c>
      <c r="B184" s="8" t="s">
        <v>239</v>
      </c>
      <c r="C184" s="6" t="str">
        <f t="shared" si="13"/>
        <v>19.ssa</v>
      </c>
      <c r="D184" s="8" t="s">
        <v>11</v>
      </c>
      <c r="E184" s="8">
        <v>18</v>
      </c>
      <c r="F184" s="8">
        <v>0</v>
      </c>
      <c r="G184" s="19" t="s">
        <v>83</v>
      </c>
      <c r="H184" s="8" t="s">
        <v>492</v>
      </c>
      <c r="I184" s="9">
        <f t="shared" si="16"/>
        <v>1</v>
      </c>
      <c r="J184" s="8" t="s">
        <v>192</v>
      </c>
      <c r="N184" s="8" t="s">
        <v>202</v>
      </c>
      <c r="O184" s="25" t="s">
        <v>202</v>
      </c>
      <c r="P184" s="6">
        <f t="shared" si="12"/>
        <v>3</v>
      </c>
      <c r="R184" s="8"/>
      <c r="S184" s="8"/>
    </row>
    <row r="185" spans="1:37">
      <c r="A185" s="8">
        <v>19</v>
      </c>
      <c r="B185" s="8" t="s">
        <v>239</v>
      </c>
      <c r="C185" s="6" t="str">
        <f t="shared" si="13"/>
        <v>19.ssa</v>
      </c>
      <c r="D185" s="8" t="s">
        <v>11</v>
      </c>
      <c r="E185" s="8">
        <v>18</v>
      </c>
      <c r="F185" s="8">
        <v>0</v>
      </c>
      <c r="G185" s="19" t="s">
        <v>83</v>
      </c>
      <c r="H185" s="8" t="s">
        <v>492</v>
      </c>
      <c r="I185" s="9">
        <f t="shared" si="16"/>
        <v>1</v>
      </c>
      <c r="J185" s="8" t="s">
        <v>140</v>
      </c>
      <c r="N185" s="8" t="s">
        <v>211</v>
      </c>
      <c r="O185" s="25" t="s">
        <v>211</v>
      </c>
      <c r="P185" s="6">
        <f t="shared" si="12"/>
        <v>3</v>
      </c>
      <c r="R185" s="8"/>
      <c r="S185" s="8"/>
    </row>
    <row r="186" spans="1:37">
      <c r="A186" s="8">
        <v>19</v>
      </c>
      <c r="B186" s="8" t="s">
        <v>239</v>
      </c>
      <c r="C186" s="6" t="str">
        <f t="shared" si="13"/>
        <v>19.ssa</v>
      </c>
      <c r="D186" s="8" t="s">
        <v>11</v>
      </c>
      <c r="E186" s="8">
        <v>18</v>
      </c>
      <c r="F186" s="8">
        <v>0</v>
      </c>
      <c r="G186" s="19" t="s">
        <v>83</v>
      </c>
      <c r="H186" s="8" t="s">
        <v>492</v>
      </c>
      <c r="I186" s="9">
        <f t="shared" si="16"/>
        <v>1</v>
      </c>
      <c r="J186" s="8" t="s">
        <v>191</v>
      </c>
      <c r="N186" s="8" t="s">
        <v>263</v>
      </c>
      <c r="O186" s="25" t="s">
        <v>263</v>
      </c>
      <c r="P186" s="6">
        <f t="shared" si="12"/>
        <v>3</v>
      </c>
      <c r="R186" s="8"/>
      <c r="S186" s="8"/>
    </row>
    <row r="187" spans="1:37">
      <c r="A187" s="6">
        <v>21</v>
      </c>
      <c r="B187" s="6" t="s">
        <v>246</v>
      </c>
      <c r="C187" s="6" t="str">
        <f t="shared" si="13"/>
        <v>21.sn</v>
      </c>
      <c r="D187" s="6" t="s">
        <v>11</v>
      </c>
      <c r="E187" s="6">
        <v>18</v>
      </c>
      <c r="F187" s="6">
        <v>1</v>
      </c>
      <c r="G187" s="18" t="s">
        <v>67</v>
      </c>
      <c r="H187" s="6" t="s">
        <v>493</v>
      </c>
      <c r="I187" s="7">
        <f>3/4</f>
        <v>0.75</v>
      </c>
      <c r="J187" s="6" t="s">
        <v>247</v>
      </c>
      <c r="K187" s="6">
        <v>1</v>
      </c>
      <c r="L187" s="6">
        <v>1</v>
      </c>
      <c r="M187" s="6"/>
      <c r="N187" s="6" t="s">
        <v>377</v>
      </c>
      <c r="O187" s="32" t="s">
        <v>483</v>
      </c>
      <c r="P187" s="6">
        <f t="shared" si="12"/>
        <v>3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>
      <c r="A188" s="6">
        <v>21</v>
      </c>
      <c r="B188" s="6" t="s">
        <v>246</v>
      </c>
      <c r="C188" s="6" t="str">
        <f t="shared" si="13"/>
        <v>21.sn</v>
      </c>
      <c r="D188" s="6" t="s">
        <v>11</v>
      </c>
      <c r="E188" s="6">
        <v>18</v>
      </c>
      <c r="F188" s="6">
        <v>1</v>
      </c>
      <c r="G188" s="18" t="s">
        <v>67</v>
      </c>
      <c r="H188" s="6" t="s">
        <v>493</v>
      </c>
      <c r="I188" s="7">
        <f>3/4</f>
        <v>0.75</v>
      </c>
      <c r="J188" s="6" t="s">
        <v>523</v>
      </c>
      <c r="K188" s="6">
        <v>1</v>
      </c>
      <c r="L188" s="6">
        <v>1</v>
      </c>
      <c r="M188" s="6"/>
      <c r="N188" s="6" t="s">
        <v>516</v>
      </c>
      <c r="O188" s="24" t="s">
        <v>524</v>
      </c>
      <c r="P188" s="6">
        <f t="shared" si="12"/>
        <v>3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>
      <c r="A189" s="8">
        <v>21</v>
      </c>
      <c r="B189" s="8" t="s">
        <v>246</v>
      </c>
      <c r="C189" s="6" t="str">
        <f t="shared" si="13"/>
        <v>21.sn</v>
      </c>
      <c r="D189" s="8" t="s">
        <v>11</v>
      </c>
      <c r="E189" s="8">
        <v>18</v>
      </c>
      <c r="F189" s="8">
        <v>1</v>
      </c>
      <c r="G189" s="19" t="s">
        <v>83</v>
      </c>
      <c r="H189" s="8" t="s">
        <v>492</v>
      </c>
      <c r="I189" s="9">
        <f>4/4</f>
        <v>1</v>
      </c>
      <c r="J189" s="8" t="s">
        <v>525</v>
      </c>
      <c r="K189">
        <v>1</v>
      </c>
      <c r="L189">
        <v>1</v>
      </c>
      <c r="N189" s="8" t="s">
        <v>273</v>
      </c>
      <c r="O189" s="31" t="s">
        <v>398</v>
      </c>
      <c r="P189" s="6">
        <f t="shared" si="12"/>
        <v>3</v>
      </c>
    </row>
    <row r="190" spans="1:37">
      <c r="A190" s="8">
        <v>21</v>
      </c>
      <c r="B190" s="8" t="s">
        <v>246</v>
      </c>
      <c r="C190" s="6" t="str">
        <f t="shared" si="13"/>
        <v>21.sn</v>
      </c>
      <c r="D190" s="8" t="s">
        <v>11</v>
      </c>
      <c r="E190" s="8">
        <v>18</v>
      </c>
      <c r="F190" s="8">
        <v>1</v>
      </c>
      <c r="G190" s="19" t="s">
        <v>83</v>
      </c>
      <c r="H190" s="8" t="s">
        <v>492</v>
      </c>
      <c r="I190" s="9">
        <f t="shared" ref="I190:I191" si="17">4/4</f>
        <v>1</v>
      </c>
      <c r="J190" s="15" t="s">
        <v>248</v>
      </c>
      <c r="K190">
        <v>1</v>
      </c>
      <c r="L190">
        <v>1</v>
      </c>
      <c r="N190" t="s">
        <v>455</v>
      </c>
      <c r="O190" s="12" t="s">
        <v>511</v>
      </c>
      <c r="P190" s="6">
        <f t="shared" si="12"/>
        <v>3</v>
      </c>
    </row>
    <row r="191" spans="1:37">
      <c r="A191" s="8">
        <v>21</v>
      </c>
      <c r="B191" s="8" t="s">
        <v>246</v>
      </c>
      <c r="C191" s="6" t="str">
        <f t="shared" si="13"/>
        <v>21.sn</v>
      </c>
      <c r="D191" s="8" t="s">
        <v>11</v>
      </c>
      <c r="E191" s="8">
        <v>18</v>
      </c>
      <c r="F191" s="8">
        <v>1</v>
      </c>
      <c r="G191" s="19" t="s">
        <v>83</v>
      </c>
      <c r="H191" s="8" t="s">
        <v>492</v>
      </c>
      <c r="I191" s="9">
        <f t="shared" si="17"/>
        <v>1</v>
      </c>
      <c r="J191" s="8" t="s">
        <v>249</v>
      </c>
      <c r="K191">
        <v>1</v>
      </c>
      <c r="L191">
        <v>1</v>
      </c>
      <c r="N191" t="s">
        <v>313</v>
      </c>
      <c r="O191" s="34" t="s">
        <v>511</v>
      </c>
      <c r="P191" s="6">
        <f t="shared" si="12"/>
        <v>3</v>
      </c>
    </row>
    <row r="192" spans="1:37">
      <c r="A192" s="6">
        <v>20</v>
      </c>
      <c r="B192" s="6" t="s">
        <v>250</v>
      </c>
      <c r="C192" s="6" t="str">
        <f t="shared" si="13"/>
        <v>20.rh</v>
      </c>
      <c r="D192" s="6" t="s">
        <v>11</v>
      </c>
      <c r="E192" s="6">
        <v>20</v>
      </c>
      <c r="F192" s="6">
        <v>1</v>
      </c>
      <c r="G192" s="18" t="s">
        <v>67</v>
      </c>
      <c r="H192" s="6" t="s">
        <v>492</v>
      </c>
      <c r="I192" s="7">
        <f>2/4</f>
        <v>0.5</v>
      </c>
      <c r="J192" s="6" t="s">
        <v>253</v>
      </c>
      <c r="K192" s="6">
        <v>1</v>
      </c>
      <c r="L192" s="6">
        <v>1</v>
      </c>
      <c r="M192" s="6"/>
      <c r="N192" s="6" t="s">
        <v>456</v>
      </c>
      <c r="O192" s="32" t="s">
        <v>457</v>
      </c>
      <c r="P192" s="6">
        <f t="shared" si="12"/>
        <v>2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>
      <c r="A193" s="6">
        <v>20</v>
      </c>
      <c r="B193" s="6" t="s">
        <v>250</v>
      </c>
      <c r="C193" s="6" t="str">
        <f t="shared" si="13"/>
        <v>20.rh</v>
      </c>
      <c r="D193" s="6" t="s">
        <v>11</v>
      </c>
      <c r="E193" s="6">
        <v>20</v>
      </c>
      <c r="F193" s="6">
        <v>1</v>
      </c>
      <c r="G193" s="18" t="s">
        <v>67</v>
      </c>
      <c r="H193" s="6" t="s">
        <v>492</v>
      </c>
      <c r="I193" s="7">
        <f t="shared" ref="I193:I194" si="18">2/4</f>
        <v>0.5</v>
      </c>
      <c r="J193" s="6" t="s">
        <v>251</v>
      </c>
      <c r="K193" s="6">
        <v>1</v>
      </c>
      <c r="L193" s="6">
        <v>1</v>
      </c>
      <c r="M193" s="6"/>
      <c r="N193" s="6" t="s">
        <v>313</v>
      </c>
      <c r="O193" s="24" t="s">
        <v>526</v>
      </c>
      <c r="P193" s="6">
        <f t="shared" si="12"/>
        <v>1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>
      <c r="A194" s="6">
        <v>20</v>
      </c>
      <c r="B194" s="6" t="s">
        <v>250</v>
      </c>
      <c r="C194" s="6" t="str">
        <f t="shared" si="13"/>
        <v>20.rh</v>
      </c>
      <c r="D194" s="6" t="s">
        <v>11</v>
      </c>
      <c r="E194" s="6">
        <v>20</v>
      </c>
      <c r="F194" s="6">
        <v>1</v>
      </c>
      <c r="G194" s="18" t="s">
        <v>67</v>
      </c>
      <c r="H194" s="6" t="s">
        <v>492</v>
      </c>
      <c r="I194" s="7">
        <f t="shared" si="18"/>
        <v>0.5</v>
      </c>
      <c r="J194" s="6" t="s">
        <v>252</v>
      </c>
      <c r="K194" s="6">
        <v>1</v>
      </c>
      <c r="L194" s="6">
        <v>1</v>
      </c>
      <c r="M194" s="6"/>
      <c r="N194" s="6" t="s">
        <v>313</v>
      </c>
      <c r="O194" s="24" t="s">
        <v>526</v>
      </c>
      <c r="P194" s="6">
        <f t="shared" ref="P194:P203" si="19">LEN(O194)/2</f>
        <v>1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>
      <c r="A195" s="8">
        <v>20</v>
      </c>
      <c r="B195" s="8" t="s">
        <v>250</v>
      </c>
      <c r="C195" s="6" t="str">
        <f t="shared" ref="C195:C203" si="20">CONCATENATE(A195,".",B195)</f>
        <v>20.rh</v>
      </c>
      <c r="D195" s="8" t="s">
        <v>11</v>
      </c>
      <c r="E195" s="8">
        <v>20</v>
      </c>
      <c r="F195" s="8">
        <v>1</v>
      </c>
      <c r="G195" s="19" t="s">
        <v>83</v>
      </c>
      <c r="H195" s="8" t="s">
        <v>493</v>
      </c>
      <c r="I195" s="9">
        <f>4/4</f>
        <v>1</v>
      </c>
      <c r="J195" s="8" t="s">
        <v>84</v>
      </c>
      <c r="K195" s="8"/>
      <c r="L195" s="8"/>
      <c r="M195" s="8" t="s">
        <v>494</v>
      </c>
      <c r="N195" s="8" t="s">
        <v>210</v>
      </c>
      <c r="O195" s="25" t="s">
        <v>210</v>
      </c>
      <c r="P195" s="6">
        <f t="shared" si="19"/>
        <v>3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>
      <c r="A196" s="8">
        <v>20</v>
      </c>
      <c r="B196" s="8" t="s">
        <v>250</v>
      </c>
      <c r="C196" s="6" t="str">
        <f t="shared" si="20"/>
        <v>20.rh</v>
      </c>
      <c r="D196" s="8" t="s">
        <v>11</v>
      </c>
      <c r="E196" s="8">
        <v>20</v>
      </c>
      <c r="F196" s="8">
        <v>1</v>
      </c>
      <c r="G196" s="19" t="s">
        <v>83</v>
      </c>
      <c r="H196" s="8" t="s">
        <v>493</v>
      </c>
      <c r="I196" s="9">
        <f>4/4</f>
        <v>1</v>
      </c>
      <c r="J196" s="8" t="s">
        <v>178</v>
      </c>
      <c r="K196" s="8"/>
      <c r="L196" s="8"/>
      <c r="M196" s="8"/>
      <c r="N196" s="8" t="s">
        <v>178</v>
      </c>
      <c r="O196" s="25" t="s">
        <v>178</v>
      </c>
      <c r="P196" s="6">
        <f t="shared" si="19"/>
        <v>3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>
      <c r="A197" s="6">
        <v>22</v>
      </c>
      <c r="B197" s="6" t="s">
        <v>254</v>
      </c>
      <c r="C197" s="6" t="str">
        <f t="shared" si="20"/>
        <v>22.ia</v>
      </c>
      <c r="D197" s="6" t="s">
        <v>11</v>
      </c>
      <c r="E197" s="6">
        <v>20</v>
      </c>
      <c r="F197" s="6">
        <v>1</v>
      </c>
      <c r="G197" s="18" t="s">
        <v>67</v>
      </c>
      <c r="H197" s="6" t="s">
        <v>492</v>
      </c>
      <c r="I197" s="7">
        <f>2/4</f>
        <v>0.5</v>
      </c>
      <c r="J197" s="6" t="s">
        <v>255</v>
      </c>
      <c r="K197" s="6"/>
      <c r="L197" s="6"/>
      <c r="M197" s="6"/>
      <c r="N197" s="6" t="s">
        <v>379</v>
      </c>
      <c r="O197" s="32" t="s">
        <v>378</v>
      </c>
      <c r="P197" s="6">
        <f t="shared" si="19"/>
        <v>4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>
      <c r="A198" s="6">
        <v>22</v>
      </c>
      <c r="B198" s="6" t="s">
        <v>254</v>
      </c>
      <c r="C198" s="6" t="str">
        <f t="shared" si="20"/>
        <v>22.ia</v>
      </c>
      <c r="D198" s="6" t="s">
        <v>11</v>
      </c>
      <c r="E198" s="6">
        <v>20</v>
      </c>
      <c r="F198" s="6">
        <v>1</v>
      </c>
      <c r="G198" s="18" t="s">
        <v>67</v>
      </c>
      <c r="H198" s="6" t="s">
        <v>492</v>
      </c>
      <c r="I198" s="7">
        <f t="shared" ref="I198:I199" si="21">2/4</f>
        <v>0.5</v>
      </c>
      <c r="J198" s="6" t="s">
        <v>256</v>
      </c>
      <c r="K198" s="6"/>
      <c r="L198" s="6"/>
      <c r="M198" s="6"/>
      <c r="N198" s="6" t="s">
        <v>202</v>
      </c>
      <c r="O198" s="32" t="s">
        <v>484</v>
      </c>
      <c r="P198" s="6">
        <f t="shared" si="19"/>
        <v>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>
      <c r="A199" s="6">
        <v>22</v>
      </c>
      <c r="B199" s="6" t="s">
        <v>254</v>
      </c>
      <c r="C199" s="6" t="str">
        <f t="shared" si="20"/>
        <v>22.ia</v>
      </c>
      <c r="D199" s="6" t="s">
        <v>11</v>
      </c>
      <c r="E199" s="6">
        <v>20</v>
      </c>
      <c r="F199" s="6">
        <v>1</v>
      </c>
      <c r="G199" s="18" t="s">
        <v>67</v>
      </c>
      <c r="H199" s="6" t="s">
        <v>492</v>
      </c>
      <c r="I199" s="7">
        <f t="shared" si="21"/>
        <v>0.5</v>
      </c>
      <c r="J199" s="6" t="s">
        <v>257</v>
      </c>
      <c r="K199" s="6"/>
      <c r="L199" s="6"/>
      <c r="M199" s="6"/>
      <c r="N199" s="6" t="s">
        <v>190</v>
      </c>
      <c r="O199" s="32" t="s">
        <v>458</v>
      </c>
      <c r="P199" s="6">
        <f t="shared" si="19"/>
        <v>3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>
      <c r="A200" s="8">
        <v>22</v>
      </c>
      <c r="B200" s="8" t="s">
        <v>254</v>
      </c>
      <c r="C200" s="6" t="str">
        <f t="shared" si="20"/>
        <v>22.ia</v>
      </c>
      <c r="D200" s="8" t="s">
        <v>11</v>
      </c>
      <c r="E200" s="8">
        <v>20</v>
      </c>
      <c r="F200" s="8">
        <v>1</v>
      </c>
      <c r="G200" s="19" t="s">
        <v>83</v>
      </c>
      <c r="H200" s="8" t="s">
        <v>493</v>
      </c>
      <c r="I200" s="9">
        <f>3/4</f>
        <v>0.75</v>
      </c>
      <c r="J200" s="8" t="s">
        <v>258</v>
      </c>
      <c r="N200" s="8" t="s">
        <v>210</v>
      </c>
      <c r="O200" s="31" t="s">
        <v>496</v>
      </c>
      <c r="P200" s="6">
        <f t="shared" si="19"/>
        <v>3</v>
      </c>
      <c r="R200" s="8"/>
      <c r="S200" s="8"/>
    </row>
    <row r="201" spans="1:37">
      <c r="A201" s="8">
        <v>22</v>
      </c>
      <c r="B201" s="8" t="s">
        <v>254</v>
      </c>
      <c r="C201" s="6" t="str">
        <f t="shared" si="20"/>
        <v>22.ia</v>
      </c>
      <c r="D201" s="8" t="s">
        <v>11</v>
      </c>
      <c r="E201" s="8">
        <v>20</v>
      </c>
      <c r="F201" s="8">
        <v>1</v>
      </c>
      <c r="G201" s="19" t="s">
        <v>83</v>
      </c>
      <c r="H201" s="8" t="s">
        <v>493</v>
      </c>
      <c r="I201" s="9">
        <f t="shared" ref="I201:I203" si="22">3/4</f>
        <v>0.75</v>
      </c>
      <c r="J201" s="8" t="s">
        <v>259</v>
      </c>
      <c r="N201" s="8" t="s">
        <v>105</v>
      </c>
      <c r="O201" s="31" t="s">
        <v>380</v>
      </c>
      <c r="P201" s="6">
        <f t="shared" si="19"/>
        <v>3</v>
      </c>
      <c r="R201" s="8"/>
      <c r="S201" s="8"/>
    </row>
    <row r="202" spans="1:37">
      <c r="A202" s="8">
        <v>22</v>
      </c>
      <c r="B202" s="8" t="s">
        <v>254</v>
      </c>
      <c r="C202" s="6" t="str">
        <f t="shared" si="20"/>
        <v>22.ia</v>
      </c>
      <c r="D202" s="8" t="s">
        <v>11</v>
      </c>
      <c r="E202" s="8">
        <v>20</v>
      </c>
      <c r="F202" s="8">
        <v>1</v>
      </c>
      <c r="G202" s="19" t="s">
        <v>83</v>
      </c>
      <c r="H202" s="8" t="s">
        <v>493</v>
      </c>
      <c r="I202" s="9">
        <f t="shared" si="22"/>
        <v>0.75</v>
      </c>
      <c r="J202" s="8" t="s">
        <v>85</v>
      </c>
      <c r="N202" s="8" t="s">
        <v>178</v>
      </c>
      <c r="O202" s="25" t="s">
        <v>178</v>
      </c>
      <c r="P202" s="6">
        <f t="shared" si="19"/>
        <v>3</v>
      </c>
      <c r="R202" s="8"/>
      <c r="S202" s="8"/>
      <c r="AI202" s="8"/>
      <c r="AJ202" s="8"/>
    </row>
    <row r="203" spans="1:37">
      <c r="A203" s="8">
        <v>22</v>
      </c>
      <c r="B203" s="8" t="s">
        <v>254</v>
      </c>
      <c r="C203" s="6" t="str">
        <f t="shared" si="20"/>
        <v>22.ia</v>
      </c>
      <c r="D203" s="8" t="s">
        <v>11</v>
      </c>
      <c r="E203" s="8">
        <v>20</v>
      </c>
      <c r="F203" s="8">
        <v>1</v>
      </c>
      <c r="G203" s="19" t="s">
        <v>83</v>
      </c>
      <c r="H203" s="8" t="s">
        <v>493</v>
      </c>
      <c r="I203" s="9">
        <f t="shared" si="22"/>
        <v>0.75</v>
      </c>
      <c r="J203" s="8" t="s">
        <v>260</v>
      </c>
      <c r="N203" s="8" t="s">
        <v>105</v>
      </c>
      <c r="O203" s="31" t="s">
        <v>485</v>
      </c>
      <c r="P203" s="6">
        <f t="shared" si="19"/>
        <v>3</v>
      </c>
      <c r="R203" s="8"/>
      <c r="S203" s="8"/>
    </row>
    <row r="206" spans="1:37">
      <c r="I206" s="5" t="s">
        <v>514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Sheet2-ade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Ansgar Endress</cp:lastModifiedBy>
  <dcterms:created xsi:type="dcterms:W3CDTF">2020-02-27T12:14:10Z</dcterms:created>
  <dcterms:modified xsi:type="dcterms:W3CDTF">2020-03-29T13:10:51Z</dcterms:modified>
</cp:coreProperties>
</file>