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source\repos\github.com\aensidhe\presentations\2019\01\"/>
    </mc:Choice>
  </mc:AlternateContent>
  <xr:revisionPtr revIDLastSave="0" documentId="13_ncr:1_{228F474D-043A-49AD-9FA9-5FCE47298A91}" xr6:coauthVersionLast="40" xr6:coauthVersionMax="40" xr10:uidLastSave="{00000000-0000-0000-0000-000000000000}"/>
  <bookViews>
    <workbookView xWindow="0" yWindow="0" windowWidth="28800" windowHeight="11625" activeTab="1" xr2:uid="{79114CE3-5C40-4155-B8CC-67E5C8A6E766}"/>
  </bookViews>
  <sheets>
    <sheet name="4GB upfront" sheetId="1" r:id="rId1"/>
    <sheet name="Gradual" sheetId="2" r:id="rId2"/>
    <sheet name="Upload spe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C2" i="3"/>
  <c r="D2" i="3"/>
  <c r="C3" i="3"/>
  <c r="D3" i="3"/>
  <c r="C4" i="3"/>
  <c r="D4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2" i="2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<sst xmlns="http://schemas.openxmlformats.org/spreadsheetml/2006/main" count="17" uniqueCount="13">
  <si>
    <t>Month</t>
  </si>
  <si>
    <t>Cloud</t>
  </si>
  <si>
    <t>Server</t>
  </si>
  <si>
    <t>Cloud, 1y</t>
  </si>
  <si>
    <t>Rent</t>
  </si>
  <si>
    <t>RAM</t>
  </si>
  <si>
    <t>Cloud, 3y</t>
  </si>
  <si>
    <t>Cloud/Monyth</t>
  </si>
  <si>
    <t>Rent/Month</t>
  </si>
  <si>
    <t>Speed (Mbit/s)</t>
  </si>
  <si>
    <t>100</t>
  </si>
  <si>
    <t>1000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</si>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</sst>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hardware stack,  ~4 TB RAM,</a:t>
            </a:r>
            <a:r>
              <a:rPr lang="en-US" baseline="0"/>
              <a:t> ~4 TB SSD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'4GB upfront'!$B$1</c:f>
              <c:strCache>
                <c:ptCount val="1"/>
                <c:pt idx="0">
                  <c:v>Server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'4GB upfront'!$B$2:$B$37</c:f>
              <c:numCache>
                <c:formatCode>General</c:formatCode>
                <c:ptCount val="36"/>
                <c:pt idx="0">
                  <c:v>100.5</c:v>
                </c:pt>
                <c:pt idx="1">
                  <c:v>101</c:v>
                </c:pt>
                <c:pt idx="2">
                  <c:v>101.5</c:v>
                </c:pt>
                <c:pt idx="3">
                  <c:v>102</c:v>
                </c:pt>
                <c:pt idx="4">
                  <c:v>102.5</c:v>
                </c:pt>
                <c:pt idx="5">
                  <c:v>103</c:v>
                </c:pt>
                <c:pt idx="6">
                  <c:v>103.5</c:v>
                </c:pt>
                <c:pt idx="7">
                  <c:v>104</c:v>
                </c:pt>
                <c:pt idx="8">
                  <c:v>104.5</c:v>
                </c:pt>
                <c:pt idx="9">
                  <c:v>105</c:v>
                </c:pt>
                <c:pt idx="10">
                  <c:v>105.5</c:v>
                </c:pt>
                <c:pt idx="11">
                  <c:v>106</c:v>
                </c:pt>
                <c:pt idx="12">
                  <c:v>106.5</c:v>
                </c:pt>
                <c:pt idx="13">
                  <c:v>107</c:v>
                </c:pt>
                <c:pt idx="14">
                  <c:v>107.5</c:v>
                </c:pt>
                <c:pt idx="15">
                  <c:v>108</c:v>
                </c:pt>
                <c:pt idx="16">
                  <c:v>108.5</c:v>
                </c:pt>
                <c:pt idx="17">
                  <c:v>109</c:v>
                </c:pt>
                <c:pt idx="18">
                  <c:v>109.5</c:v>
                </c:pt>
                <c:pt idx="19">
                  <c:v>110</c:v>
                </c:pt>
                <c:pt idx="20">
                  <c:v>110.5</c:v>
                </c:pt>
                <c:pt idx="21">
                  <c:v>111</c:v>
                </c:pt>
                <c:pt idx="22">
                  <c:v>111.5</c:v>
                </c:pt>
                <c:pt idx="23">
                  <c:v>112</c:v>
                </c:pt>
                <c:pt idx="24">
                  <c:v>112.5</c:v>
                </c:pt>
                <c:pt idx="25">
                  <c:v>113</c:v>
                </c:pt>
                <c:pt idx="26">
                  <c:v>113.5</c:v>
                </c:pt>
                <c:pt idx="27">
                  <c:v>114</c:v>
                </c:pt>
                <c:pt idx="28">
                  <c:v>114.5</c:v>
                </c:pt>
                <c:pt idx="29">
                  <c:v>115</c:v>
                </c:pt>
                <c:pt idx="30">
                  <c:v>115.5</c:v>
                </c:pt>
                <c:pt idx="31">
                  <c:v>116</c:v>
                </c:pt>
                <c:pt idx="32">
                  <c:v>116.5</c:v>
                </c:pt>
                <c:pt idx="33">
                  <c:v>117</c:v>
                </c:pt>
                <c:pt idx="34">
                  <c:v>117.5</c:v>
                </c:pt>
                <c:pt idx="3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2E8-8DE6-93F52AC702B7}"/>
            </c:ext>
          </c:extLst>
        </c:ser>
        <c:ser>
          <c:idx val="2"/>
          <c:order val="1"/>
          <c:tx>
            <c:strRef>
              <c:f>'4GB upfront'!$D$1</c:f>
              <c:strCache>
                <c:ptCount val="1"/>
                <c:pt idx="0">
                  <c:v>Cloud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'4GB upfront'!$D$2:$D$37</c:f>
              <c:numCache>
                <c:formatCode>General</c:formatCode>
                <c:ptCount val="36"/>
                <c:pt idx="0">
                  <c:v>19.5</c:v>
                </c:pt>
                <c:pt idx="1">
                  <c:v>39</c:v>
                </c:pt>
                <c:pt idx="2">
                  <c:v>58.5</c:v>
                </c:pt>
                <c:pt idx="3">
                  <c:v>78</c:v>
                </c:pt>
                <c:pt idx="4">
                  <c:v>97.5</c:v>
                </c:pt>
                <c:pt idx="5">
                  <c:v>117</c:v>
                </c:pt>
                <c:pt idx="6">
                  <c:v>136.5</c:v>
                </c:pt>
                <c:pt idx="7">
                  <c:v>156</c:v>
                </c:pt>
                <c:pt idx="8">
                  <c:v>175.5</c:v>
                </c:pt>
                <c:pt idx="9">
                  <c:v>195</c:v>
                </c:pt>
                <c:pt idx="10">
                  <c:v>214.5</c:v>
                </c:pt>
                <c:pt idx="11">
                  <c:v>234</c:v>
                </c:pt>
                <c:pt idx="12">
                  <c:v>253.5</c:v>
                </c:pt>
                <c:pt idx="13">
                  <c:v>273</c:v>
                </c:pt>
                <c:pt idx="14">
                  <c:v>292.5</c:v>
                </c:pt>
                <c:pt idx="15">
                  <c:v>312</c:v>
                </c:pt>
                <c:pt idx="16">
                  <c:v>331.5</c:v>
                </c:pt>
                <c:pt idx="17">
                  <c:v>351</c:v>
                </c:pt>
                <c:pt idx="18">
                  <c:v>370.5</c:v>
                </c:pt>
                <c:pt idx="19">
                  <c:v>390</c:v>
                </c:pt>
                <c:pt idx="20">
                  <c:v>409.5</c:v>
                </c:pt>
                <c:pt idx="21">
                  <c:v>429</c:v>
                </c:pt>
                <c:pt idx="22">
                  <c:v>448.5</c:v>
                </c:pt>
                <c:pt idx="23">
                  <c:v>468</c:v>
                </c:pt>
                <c:pt idx="24">
                  <c:v>487.5</c:v>
                </c:pt>
                <c:pt idx="25">
                  <c:v>507</c:v>
                </c:pt>
                <c:pt idx="26">
                  <c:v>526.5</c:v>
                </c:pt>
                <c:pt idx="27">
                  <c:v>546</c:v>
                </c:pt>
                <c:pt idx="28">
                  <c:v>565.5</c:v>
                </c:pt>
                <c:pt idx="29">
                  <c:v>585</c:v>
                </c:pt>
                <c:pt idx="30">
                  <c:v>604.5</c:v>
                </c:pt>
                <c:pt idx="31">
                  <c:v>624</c:v>
                </c:pt>
                <c:pt idx="32">
                  <c:v>643.5</c:v>
                </c:pt>
                <c:pt idx="33">
                  <c:v>663</c:v>
                </c:pt>
                <c:pt idx="34">
                  <c:v>682.5</c:v>
                </c:pt>
                <c:pt idx="35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1-42E8-8DE6-93F52AC702B7}"/>
            </c:ext>
          </c:extLst>
        </c:ser>
        <c:ser>
          <c:idx val="3"/>
          <c:order val="2"/>
          <c:tx>
            <c:strRef>
              <c:f>'4GB upfront'!$E$1</c:f>
              <c:strCache>
                <c:ptCount val="1"/>
                <c:pt idx="0">
                  <c:v>Cloud, 1y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'4GB upfront'!$E$2:$E$37</c:f>
              <c:numCache>
                <c:formatCode>General</c:formatCode>
                <c:ptCount val="3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405</c:v>
                </c:pt>
                <c:pt idx="35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1-42E8-8DE6-93F52AC702B7}"/>
            </c:ext>
          </c:extLst>
        </c:ser>
        <c:ser>
          <c:idx val="0"/>
          <c:order val="3"/>
          <c:tx>
            <c:strRef>
              <c:f>'4GB upfront'!$C$1</c:f>
              <c:strCache>
                <c:ptCount val="1"/>
                <c:pt idx="0">
                  <c:v>Rent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'4GB upfront'!$C$2:$C$37</c:f>
              <c:numCache>
                <c:formatCode>General</c:formatCode>
                <c:ptCount val="36"/>
                <c:pt idx="0">
                  <c:v>3.2</c:v>
                </c:pt>
                <c:pt idx="1">
                  <c:v>6.4</c:v>
                </c:pt>
                <c:pt idx="2">
                  <c:v>9.6000000000000014</c:v>
                </c:pt>
                <c:pt idx="3">
                  <c:v>12.8</c:v>
                </c:pt>
                <c:pt idx="4">
                  <c:v>16</c:v>
                </c:pt>
                <c:pt idx="5">
                  <c:v>19.200000000000003</c:v>
                </c:pt>
                <c:pt idx="6">
                  <c:v>22.400000000000002</c:v>
                </c:pt>
                <c:pt idx="7">
                  <c:v>25.6</c:v>
                </c:pt>
                <c:pt idx="8">
                  <c:v>28.8</c:v>
                </c:pt>
                <c:pt idx="9">
                  <c:v>32</c:v>
                </c:pt>
                <c:pt idx="10">
                  <c:v>35.200000000000003</c:v>
                </c:pt>
                <c:pt idx="11">
                  <c:v>38.400000000000006</c:v>
                </c:pt>
                <c:pt idx="12">
                  <c:v>41.6</c:v>
                </c:pt>
                <c:pt idx="13">
                  <c:v>44.800000000000004</c:v>
                </c:pt>
                <c:pt idx="14">
                  <c:v>48</c:v>
                </c:pt>
                <c:pt idx="15">
                  <c:v>51.2</c:v>
                </c:pt>
                <c:pt idx="16">
                  <c:v>54.400000000000006</c:v>
                </c:pt>
                <c:pt idx="17">
                  <c:v>57.6</c:v>
                </c:pt>
                <c:pt idx="18">
                  <c:v>60.800000000000004</c:v>
                </c:pt>
                <c:pt idx="19">
                  <c:v>64</c:v>
                </c:pt>
                <c:pt idx="20">
                  <c:v>67.2</c:v>
                </c:pt>
                <c:pt idx="21">
                  <c:v>70.400000000000006</c:v>
                </c:pt>
                <c:pt idx="22">
                  <c:v>73.600000000000009</c:v>
                </c:pt>
                <c:pt idx="23">
                  <c:v>76.800000000000011</c:v>
                </c:pt>
                <c:pt idx="24">
                  <c:v>80</c:v>
                </c:pt>
                <c:pt idx="25">
                  <c:v>83.2</c:v>
                </c:pt>
                <c:pt idx="26">
                  <c:v>86.4</c:v>
                </c:pt>
                <c:pt idx="27">
                  <c:v>89.600000000000009</c:v>
                </c:pt>
                <c:pt idx="28">
                  <c:v>92.800000000000011</c:v>
                </c:pt>
                <c:pt idx="29">
                  <c:v>96</c:v>
                </c:pt>
                <c:pt idx="30">
                  <c:v>99.2</c:v>
                </c:pt>
                <c:pt idx="31">
                  <c:v>102.4</c:v>
                </c:pt>
                <c:pt idx="32">
                  <c:v>105.60000000000001</c:v>
                </c:pt>
                <c:pt idx="33">
                  <c:v>108.80000000000001</c:v>
                </c:pt>
                <c:pt idx="34">
                  <c:v>112</c:v>
                </c:pt>
                <c:pt idx="35">
                  <c:v>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2E8-8DE6-93F52AC702B7}"/>
            </c:ext>
          </c:extLst>
        </c:ser>
        <c:ser>
          <c:idx val="4"/>
          <c:order val="4"/>
          <c:tx>
            <c:strRef>
              <c:f>'4GB upfront'!$F$1</c:f>
              <c:strCache>
                <c:ptCount val="1"/>
                <c:pt idx="0">
                  <c:v>Cloud, 3y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'4GB upfront'!$F$2:$F$37</c:f>
              <c:numCache>
                <c:formatCode>General</c:formatCode>
                <c:ptCount val="36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  <c:pt idx="14">
                  <c:v>196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196</c:v>
                </c:pt>
                <c:pt idx="19">
                  <c:v>196</c:v>
                </c:pt>
                <c:pt idx="20">
                  <c:v>196</c:v>
                </c:pt>
                <c:pt idx="21">
                  <c:v>196</c:v>
                </c:pt>
                <c:pt idx="22">
                  <c:v>196</c:v>
                </c:pt>
                <c:pt idx="23">
                  <c:v>196</c:v>
                </c:pt>
                <c:pt idx="24">
                  <c:v>196</c:v>
                </c:pt>
                <c:pt idx="25">
                  <c:v>196</c:v>
                </c:pt>
                <c:pt idx="26">
                  <c:v>196</c:v>
                </c:pt>
                <c:pt idx="27">
                  <c:v>196</c:v>
                </c:pt>
                <c:pt idx="28">
                  <c:v>196</c:v>
                </c:pt>
                <c:pt idx="29">
                  <c:v>196</c:v>
                </c:pt>
                <c:pt idx="30">
                  <c:v>196</c:v>
                </c:pt>
                <c:pt idx="31">
                  <c:v>196</c:v>
                </c:pt>
                <c:pt idx="32">
                  <c:v>196</c:v>
                </c:pt>
                <c:pt idx="33">
                  <c:v>196</c:v>
                </c:pt>
                <c:pt idx="34">
                  <c:v>196</c:v>
                </c:pt>
                <c:pt idx="3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D1-42E8-8DE6-93F52AC7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0700080"/>
        <c:axId val="620699440"/>
      </c:lineChart>
      <c:catAx>
        <c:axId val="62070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699440"/>
        <c:crosses val="autoZero"/>
        <c:auto val="1"/>
        <c:lblAlgn val="ctr"/>
        <c:lblOffset val="100"/>
        <c:noMultiLvlLbl val="0"/>
      </c:catAx>
      <c:valAx>
        <c:axId val="620699440"/>
        <c:scaling>
          <c:orientation val="minMax"/>
          <c:max val="7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700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Gradual growth of needed RAM and SSD up to 4 TB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Gradual!$A$1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6">
                <a:alpha val="46000"/>
              </a:schemeClr>
            </a:solidFill>
            <a:ln>
              <a:noFill/>
            </a:ln>
            <a:effectLst/>
          </c:spPr>
          <c:val>
            <c:numRef>
              <c:f>Gradual!$A$2:$A$37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F-4F13-9EBC-5DCE06D6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43728"/>
        <c:axId val="724442768"/>
      </c:area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440528"/>
        <c:axId val="72444084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Gradual!$D$1</c15:sqref>
                        </c15:formulaRef>
                      </c:ext>
                    </c:extLst>
                    <c:strCache>
                      <c:ptCount val="1"/>
                      <c:pt idx="0">
                        <c:v>Rent/Month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Gradual!$D$2:$D$37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2.5000000000000001E-2</c:v>
                      </c:pt>
                      <c:pt idx="1">
                        <c:v>2.5000000000000001E-2</c:v>
                      </c:pt>
                      <c:pt idx="2">
                        <c:v>2.5000000000000001E-2</c:v>
                      </c:pt>
                      <c:pt idx="3">
                        <c:v>2.5000000000000001E-2</c:v>
                      </c:pt>
                      <c:pt idx="4">
                        <c:v>2.5000000000000001E-2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  <c:pt idx="9">
                        <c:v>0.05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0.4</c:v>
                      </c:pt>
                      <c:pt idx="22">
                        <c:v>0.8</c:v>
                      </c:pt>
                      <c:pt idx="23">
                        <c:v>0.8</c:v>
                      </c:pt>
                      <c:pt idx="24">
                        <c:v>0.8</c:v>
                      </c:pt>
                      <c:pt idx="25">
                        <c:v>0.8</c:v>
                      </c:pt>
                      <c:pt idx="26">
                        <c:v>1.6</c:v>
                      </c:pt>
                      <c:pt idx="27">
                        <c:v>1.6</c:v>
                      </c:pt>
                      <c:pt idx="28">
                        <c:v>1.6</c:v>
                      </c:pt>
                      <c:pt idx="29">
                        <c:v>1.6</c:v>
                      </c:pt>
                      <c:pt idx="30">
                        <c:v>1.6</c:v>
                      </c:pt>
                      <c:pt idx="31">
                        <c:v>3.2</c:v>
                      </c:pt>
                      <c:pt idx="32">
                        <c:v>3.2</c:v>
                      </c:pt>
                      <c:pt idx="33">
                        <c:v>3.2</c:v>
                      </c:pt>
                      <c:pt idx="34">
                        <c:v>3.2</c:v>
                      </c:pt>
                      <c:pt idx="35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92F-4F13-9EBC-5DCE06D681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Gradual!$C$1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Gradual!$C$2:$C$37</c:f>
              <c:numCache>
                <c:formatCode>General</c:formatCode>
                <c:ptCount val="36"/>
                <c:pt idx="0">
                  <c:v>100.5</c:v>
                </c:pt>
                <c:pt idx="1">
                  <c:v>101</c:v>
                </c:pt>
                <c:pt idx="2">
                  <c:v>101.5</c:v>
                </c:pt>
                <c:pt idx="3">
                  <c:v>102</c:v>
                </c:pt>
                <c:pt idx="4">
                  <c:v>102.5</c:v>
                </c:pt>
                <c:pt idx="5">
                  <c:v>103</c:v>
                </c:pt>
                <c:pt idx="6">
                  <c:v>103.5</c:v>
                </c:pt>
                <c:pt idx="7">
                  <c:v>104</c:v>
                </c:pt>
                <c:pt idx="8">
                  <c:v>104.5</c:v>
                </c:pt>
                <c:pt idx="9">
                  <c:v>105</c:v>
                </c:pt>
                <c:pt idx="10">
                  <c:v>105.5</c:v>
                </c:pt>
                <c:pt idx="11">
                  <c:v>106</c:v>
                </c:pt>
                <c:pt idx="12">
                  <c:v>106.5</c:v>
                </c:pt>
                <c:pt idx="13">
                  <c:v>107</c:v>
                </c:pt>
                <c:pt idx="14">
                  <c:v>107.5</c:v>
                </c:pt>
                <c:pt idx="15">
                  <c:v>108</c:v>
                </c:pt>
                <c:pt idx="16">
                  <c:v>108.5</c:v>
                </c:pt>
                <c:pt idx="17">
                  <c:v>109</c:v>
                </c:pt>
                <c:pt idx="18">
                  <c:v>109.5</c:v>
                </c:pt>
                <c:pt idx="19">
                  <c:v>110</c:v>
                </c:pt>
                <c:pt idx="20">
                  <c:v>110.5</c:v>
                </c:pt>
                <c:pt idx="21">
                  <c:v>111</c:v>
                </c:pt>
                <c:pt idx="22">
                  <c:v>111.5</c:v>
                </c:pt>
                <c:pt idx="23">
                  <c:v>112</c:v>
                </c:pt>
                <c:pt idx="24">
                  <c:v>112.5</c:v>
                </c:pt>
                <c:pt idx="25">
                  <c:v>113</c:v>
                </c:pt>
                <c:pt idx="26">
                  <c:v>113.5</c:v>
                </c:pt>
                <c:pt idx="27">
                  <c:v>114</c:v>
                </c:pt>
                <c:pt idx="28">
                  <c:v>114.5</c:v>
                </c:pt>
                <c:pt idx="29">
                  <c:v>115</c:v>
                </c:pt>
                <c:pt idx="30">
                  <c:v>115.5</c:v>
                </c:pt>
                <c:pt idx="31">
                  <c:v>116</c:v>
                </c:pt>
                <c:pt idx="32">
                  <c:v>116.5</c:v>
                </c:pt>
                <c:pt idx="33">
                  <c:v>117</c:v>
                </c:pt>
                <c:pt idx="34">
                  <c:v>117.5</c:v>
                </c:pt>
                <c:pt idx="3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F-4F13-9EBC-5DCE06D681B4}"/>
            </c:ext>
          </c:extLst>
        </c:ser>
        <c:ser>
          <c:idx val="4"/>
          <c:order val="3"/>
          <c:tx>
            <c:strRef>
              <c:f>Gradual!$E$1</c:f>
              <c:strCache>
                <c:ptCount val="1"/>
                <c:pt idx="0">
                  <c:v>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Gradual!$E$2:$E$37</c:f>
              <c:numCache>
                <c:formatCode>General</c:formatCode>
                <c:ptCount val="36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0.17499999999999999</c:v>
                </c:pt>
                <c:pt idx="6">
                  <c:v>0.22499999999999998</c:v>
                </c:pt>
                <c:pt idx="7">
                  <c:v>0.27499999999999997</c:v>
                </c:pt>
                <c:pt idx="8">
                  <c:v>0.32499999999999996</c:v>
                </c:pt>
                <c:pt idx="9">
                  <c:v>0.37499999999999994</c:v>
                </c:pt>
                <c:pt idx="10">
                  <c:v>0.47499999999999998</c:v>
                </c:pt>
                <c:pt idx="11">
                  <c:v>0.57499999999999996</c:v>
                </c:pt>
                <c:pt idx="12">
                  <c:v>0.67499999999999993</c:v>
                </c:pt>
                <c:pt idx="13">
                  <c:v>0.77499999999999991</c:v>
                </c:pt>
                <c:pt idx="14">
                  <c:v>0.97499999999999987</c:v>
                </c:pt>
                <c:pt idx="15">
                  <c:v>1.1749999999999998</c:v>
                </c:pt>
                <c:pt idx="16">
                  <c:v>1.3749999999999998</c:v>
                </c:pt>
                <c:pt idx="17">
                  <c:v>1.5749999999999997</c:v>
                </c:pt>
                <c:pt idx="18">
                  <c:v>1.9749999999999996</c:v>
                </c:pt>
                <c:pt idx="19">
                  <c:v>2.3749999999999996</c:v>
                </c:pt>
                <c:pt idx="20">
                  <c:v>2.7749999999999995</c:v>
                </c:pt>
                <c:pt idx="21">
                  <c:v>3.1749999999999994</c:v>
                </c:pt>
                <c:pt idx="22">
                  <c:v>3.9749999999999996</c:v>
                </c:pt>
                <c:pt idx="23">
                  <c:v>4.7749999999999995</c:v>
                </c:pt>
                <c:pt idx="24">
                  <c:v>5.5749999999999993</c:v>
                </c:pt>
                <c:pt idx="25">
                  <c:v>6.3749999999999991</c:v>
                </c:pt>
                <c:pt idx="26">
                  <c:v>7.9749999999999996</c:v>
                </c:pt>
                <c:pt idx="27">
                  <c:v>9.5749999999999993</c:v>
                </c:pt>
                <c:pt idx="28">
                  <c:v>11.174999999999999</c:v>
                </c:pt>
                <c:pt idx="29">
                  <c:v>12.774999999999999</c:v>
                </c:pt>
                <c:pt idx="30">
                  <c:v>14.374999999999998</c:v>
                </c:pt>
                <c:pt idx="31">
                  <c:v>17.574999999999999</c:v>
                </c:pt>
                <c:pt idx="32">
                  <c:v>20.774999999999999</c:v>
                </c:pt>
                <c:pt idx="33">
                  <c:v>23.974999999999998</c:v>
                </c:pt>
                <c:pt idx="34">
                  <c:v>27.174999999999997</c:v>
                </c:pt>
                <c:pt idx="35">
                  <c:v>30.374999999999996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F-4F13-9EBC-5DCE06D681B4}"/>
            </c:ext>
          </c:extLst>
        </c:ser>
        <c:ser>
          <c:idx val="6"/>
          <c:order val="4"/>
          <c:tx>
            <c:strRef>
              <c:f>Gradual!$G$1</c:f>
              <c:strCache>
                <c:ptCount val="1"/>
                <c:pt idx="0">
                  <c:v>Cloud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Gradual!$G$2:$G$37</c:f>
              <c:numCache>
                <c:formatCode>General</c:formatCode>
                <c:ptCount val="36"/>
                <c:pt idx="0">
                  <c:v>0.15234375</c:v>
                </c:pt>
                <c:pt idx="1">
                  <c:v>0.3046875</c:v>
                </c:pt>
                <c:pt idx="2">
                  <c:v>0.45703125</c:v>
                </c:pt>
                <c:pt idx="3">
                  <c:v>0.609375</c:v>
                </c:pt>
                <c:pt idx="4">
                  <c:v>0.76171875</c:v>
                </c:pt>
                <c:pt idx="5">
                  <c:v>1.06640625</c:v>
                </c:pt>
                <c:pt idx="6">
                  <c:v>1.37109375</c:v>
                </c:pt>
                <c:pt idx="7">
                  <c:v>1.67578125</c:v>
                </c:pt>
                <c:pt idx="8">
                  <c:v>1.98046875</c:v>
                </c:pt>
                <c:pt idx="9">
                  <c:v>2.28515625</c:v>
                </c:pt>
                <c:pt idx="10">
                  <c:v>2.89453125</c:v>
                </c:pt>
                <c:pt idx="11">
                  <c:v>3.50390625</c:v>
                </c:pt>
                <c:pt idx="12">
                  <c:v>4.11328125</c:v>
                </c:pt>
                <c:pt idx="13">
                  <c:v>4.72265625</c:v>
                </c:pt>
                <c:pt idx="14">
                  <c:v>5.94140625</c:v>
                </c:pt>
                <c:pt idx="15">
                  <c:v>7.16015625</c:v>
                </c:pt>
                <c:pt idx="16">
                  <c:v>8.37890625</c:v>
                </c:pt>
                <c:pt idx="17">
                  <c:v>9.59765625</c:v>
                </c:pt>
                <c:pt idx="18">
                  <c:v>12.03515625</c:v>
                </c:pt>
                <c:pt idx="19">
                  <c:v>14.47265625</c:v>
                </c:pt>
                <c:pt idx="20">
                  <c:v>16.91015625</c:v>
                </c:pt>
                <c:pt idx="21">
                  <c:v>19.34765625</c:v>
                </c:pt>
                <c:pt idx="22">
                  <c:v>24.22265625</c:v>
                </c:pt>
                <c:pt idx="23">
                  <c:v>29.09765625</c:v>
                </c:pt>
                <c:pt idx="24">
                  <c:v>33.97265625</c:v>
                </c:pt>
                <c:pt idx="25">
                  <c:v>38.84765625</c:v>
                </c:pt>
                <c:pt idx="26">
                  <c:v>48.59765625</c:v>
                </c:pt>
                <c:pt idx="27">
                  <c:v>58.34765625</c:v>
                </c:pt>
                <c:pt idx="28">
                  <c:v>68.09765625</c:v>
                </c:pt>
                <c:pt idx="29">
                  <c:v>77.84765625</c:v>
                </c:pt>
                <c:pt idx="30">
                  <c:v>87.59765625</c:v>
                </c:pt>
                <c:pt idx="31">
                  <c:v>107.09765625</c:v>
                </c:pt>
                <c:pt idx="32">
                  <c:v>126.59765625</c:v>
                </c:pt>
                <c:pt idx="33">
                  <c:v>146.09765625</c:v>
                </c:pt>
                <c:pt idx="34">
                  <c:v>165.59765625</c:v>
                </c:pt>
                <c:pt idx="35">
                  <c:v>185.09765625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F-4F13-9EBC-5DCE06D6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440528"/>
        <c:axId val="724440848"/>
      </c:lineChart>
      <c:catAx>
        <c:axId val="72444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440848"/>
        <c:crosses val="autoZero"/>
        <c:auto val="1"/>
        <c:lblAlgn val="ctr"/>
        <c:lblOffset val="100"/>
        <c:noMultiLvlLbl val="0"/>
      </c:catAx>
      <c:valAx>
        <c:axId val="7244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440528"/>
        <c:crosses val="autoZero"/>
        <c:crossBetween val="between"/>
      </c:valAx>
      <c:valAx>
        <c:axId val="72444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443728"/>
        <c:crosses val="max"/>
        <c:crossBetween val="between"/>
      </c:valAx>
      <c:catAx>
        <c:axId val="72444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44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Date-based sharding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Gradual!$A$2:$A$37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0-4486-854B-A2AA3733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443728"/>
        <c:axId val="724442768"/>
      </c:barChart>
      <c:valAx>
        <c:axId val="724442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24443728"/>
        <c:crosses val="max"/>
        <c:crossBetween val="between"/>
      </c:valAx>
      <c:catAx>
        <c:axId val="72444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44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Replication time in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'Upload speed'!$B$1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'Upload speed'!$A$2:$A$4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'Upload speed'!$B$2:$B$4</c:f>
              <c:numCache>
                <c:formatCode>General</c:formatCode>
                <c:ptCount val="3"/>
                <c:pt idx="0">
                  <c:v>2.8444444444444446</c:v>
                </c:pt>
                <c:pt idx="1">
                  <c:v>0.28444444444444444</c:v>
                </c:pt>
                <c:pt idx="2">
                  <c:v>2.8444444444444446E-2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5-4EDF-B1DD-6D0AD57E9393}"/>
            </c:ext>
          </c:extLst>
        </c:ser>
        <c:ser>
          <c:idx val="2"/>
          <c:order val="1"/>
          <c:tx>
            <c:strRef>
              <c:f>'Upload speed'!$C$1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'Upload speed'!$A$2:$A$4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'Upload speed'!$C$2:$C$4</c:f>
              <c:numCache>
                <c:formatCode>General</c:formatCode>
                <c:ptCount val="3"/>
                <c:pt idx="0">
                  <c:v>28.444444444444443</c:v>
                </c:pt>
                <c:pt idx="1">
                  <c:v>2.8444444444444446</c:v>
                </c:pt>
                <c:pt idx="2">
                  <c:v>0.28444444444444444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5-4EDF-B1DD-6D0AD57E9393}"/>
            </c:ext>
          </c:extLst>
        </c:ser>
        <c:ser>
          <c:idx val="3"/>
          <c:order val="2"/>
          <c:tx>
            <c:strRef>
              <c:f>'Upload speed'!$D$1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'Upload speed'!$A$2:$A$4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'Upload speed'!$D$2:$D$4</c:f>
              <c:numCache>
                <c:formatCode>General</c:formatCode>
                <c:ptCount val="3"/>
                <c:pt idx="0">
                  <c:v>142.22222222222223</c:v>
                </c:pt>
                <c:pt idx="1">
                  <c:v>14.222222222222221</c:v>
                </c:pt>
                <c:pt idx="2">
                  <c:v>1.4222222222222223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5-4EDF-B1DD-6D0AD57E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593424"/>
        <c:axId val="626595344"/>
      </c:barChart>
      <c:catAx>
        <c:axId val="6265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595344"/>
        <c:crosses val="autoZero"/>
        <c:auto val="1"/>
        <c:lblAlgn val="ctr"/>
        <c:lblOffset val="100"/>
        <c:noMultiLvlLbl val="0"/>
      </c:catAx>
      <c:valAx>
        <c:axId val="6265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5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114299</xdr:rowOff>
    </xdr:from>
    <xdr:to>
      <xdr:col>26</xdr:col>
      <xdr:colOff>361949</xdr:colOff>
      <xdr:row>36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8418D-BB4A-4E13-8B8B-438257FD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57150</xdr:rowOff>
    </xdr:from>
    <xdr:to>
      <xdr:col>26</xdr:col>
      <xdr:colOff>66675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7F5DA4-59AB-43FA-88D7-86E5D11B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33</xdr:row>
      <xdr:rowOff>85725</xdr:rowOff>
    </xdr:from>
    <xdr:to>
      <xdr:col>26</xdr:col>
      <xdr:colOff>47625</xdr:colOff>
      <xdr:row>66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C7CBE-68CC-4219-9CCE-502329367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57151</xdr:rowOff>
    </xdr:from>
    <xdr:to>
      <xdr:col>20</xdr:col>
      <xdr:colOff>180975</xdr:colOff>
      <xdr:row>26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9FD25-CCA0-4AD5-AF74-FEEEC8DE4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AB533-7841-4630-A880-CEBA8DAD742C}" name="Table1" displayName="Table1" ref="A1:F37" totalsRowShown="0">
  <autoFilter ref="A1:F37" xr:uid="{353B06B7-F20B-4C30-8009-5552BABA1837}"/>
  <tableColumns count="6">
    <tableColumn id="1" xr3:uid="{C5BC1390-BEB2-4128-B55F-69982143BCC0}" name="Month"/>
    <tableColumn id="2" xr3:uid="{097CAE3E-D4AC-42F8-81F1-FEB37E33D53E}" name="Server" dataDxfId="10">
      <calculatedColumnFormula>100+0.5*Table1[[#This Row],[Month]]</calculatedColumnFormula>
    </tableColumn>
    <tableColumn id="5" xr3:uid="{C1ED2CB5-C434-42B1-BEBE-E3733DD62F24}" name="Rent" dataDxfId="9">
      <calculatedColumnFormula>0.025*4096/32*Table1[[#This Row],[Month]]</calculatedColumnFormula>
    </tableColumn>
    <tableColumn id="3" xr3:uid="{C553D2D9-3885-4942-9EC6-48DA51A734BB}" name="Cloud" dataDxfId="8">
      <calculatedColumnFormula>19.5*Table1[[#This Row],[Month]]</calculatedColumnFormula>
    </tableColumn>
    <tableColumn id="4" xr3:uid="{F26864CA-571B-4652-B816-B9FB107FA1A2}" name="Cloud, 1y" dataDxfId="7">
      <calculatedColumnFormula>135*(1+_xlfn.FLOOR.MATH(Table1[Month]/12))</calculatedColumnFormula>
    </tableColumn>
    <tableColumn id="6" xr3:uid="{F99CD0FD-6514-4B87-B82A-0D95F3242FB8}" name="Cloud, 3y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A5B11-CF87-430B-839B-CB370DB46666}" name="Table13" displayName="Table13" ref="A1:G37" totalsRowShown="0">
  <autoFilter ref="A1:G37" xr:uid="{E3FEC59F-8626-4B95-92C2-9F96AF5FDA8A}"/>
  <tableColumns count="7">
    <tableColumn id="6" xr3:uid="{F0C0DB9C-A8D5-4764-8FC4-01867A5E8A27}" name="RAM" dataDxfId="5"/>
    <tableColumn id="1" xr3:uid="{3A83695F-7885-47FF-A304-067D996CECB8}" name="Month"/>
    <tableColumn id="2" xr3:uid="{2421A880-478C-4F5E-AAFB-1538C360B343}" name="Server" dataDxfId="4">
      <calculatedColumnFormula>100+0.5*Table13[[#This Row],[Month]]</calculatedColumnFormula>
    </tableColumn>
    <tableColumn id="9" xr3:uid="{AE710246-F10C-44E6-B903-B2827C86EFB3}" name="Rent/Month" dataDxfId="3">
      <calculatedColumnFormula>0.025*Table13[[#This Row],[RAM]]/32</calculatedColumnFormula>
    </tableColumn>
    <tableColumn id="5" xr3:uid="{E38E9784-BB4D-4490-A82A-978D1DE8D68C}" name="Rent" dataDxfId="2"/>
    <tableColumn id="3" xr3:uid="{E6175BD3-1FE4-4345-B7F7-8E16604DB8A7}" name="Cloud/Monyth" dataDxfId="1">
      <calculatedColumnFormula>19.5/4096*Table13[[#This Row],[RAM]]</calculatedColumnFormula>
    </tableColumn>
    <tableColumn id="4" xr3:uid="{B7F123A0-10B3-4E4D-9450-5F52AB88B900}" name="Cloud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86894-D261-45D2-A395-A49C51AD6F99}" name="Table3" displayName="Table3" ref="A1:D4" totalsRowShown="0">
  <autoFilter ref="A1:D4" xr:uid="{2B3E011D-1334-459E-81FA-7F3DB6E4B103}"/>
  <tableColumns count="4">
    <tableColumn id="1" xr3:uid="{BF0782BE-2DC8-4699-B925-8DD8801F4925}" name="Speed (Mbit/s)"/>
    <tableColumn id="2" xr3:uid="{A77D36F8-B977-41E0-BE3B-915763B92FE9}" name="100">
      <calculatedColumnFormula>B$1*1024*10/$A2/3600</calculatedColumnFormula>
    </tableColumn>
    <tableColumn id="3" xr3:uid="{A647702E-01B3-4E8B-A53E-F2453C2298F0}" name="1000">
      <calculatedColumnFormula>C$1*1024*10/$A2/3600</calculatedColumnFormula>
    </tableColumn>
    <tableColumn id="4" xr3:uid="{3FC37010-4657-4B05-AC4F-4F007D5E8657}" name="5000">
      <calculatedColumnFormula>D$1*1024*10/$A2/3600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A862-4F83-4F9A-BC25-02115C400278}">
  <dimension ref="A1:F37"/>
  <sheetViews>
    <sheetView topLeftCell="E1" workbookViewId="0">
      <selection activeCell="W38" sqref="W38"/>
    </sheetView>
  </sheetViews>
  <sheetFormatPr defaultRowHeight="15" x14ac:dyDescent="0.25"/>
  <cols>
    <col min="5" max="5" width="11.28515625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6</v>
      </c>
    </row>
    <row r="2" spans="1:6" x14ac:dyDescent="0.25">
      <c r="A2">
        <v>1</v>
      </c>
      <c r="B2">
        <f>100+0.5*Table1[[#This Row],[Month]]</f>
        <v>100.5</v>
      </c>
      <c r="C2">
        <f>0.025*4096/32*Table1[[#This Row],[Month]]</f>
        <v>3.2</v>
      </c>
      <c r="D2">
        <f>19.5*Table1[[#This Row],[Month]]</f>
        <v>19.5</v>
      </c>
      <c r="E2">
        <f>135*(1+_xlfn.FLOOR.MATH(Table1[Month]/12))</f>
        <v>135</v>
      </c>
      <c r="F2" s="1">
        <v>196</v>
      </c>
    </row>
    <row r="3" spans="1:6" x14ac:dyDescent="0.25">
      <c r="A3">
        <v>2</v>
      </c>
      <c r="B3">
        <f>100+0.5*Table1[[#This Row],[Month]]</f>
        <v>101</v>
      </c>
      <c r="C3">
        <f>0.025*4096/32*Table1[[#This Row],[Month]]</f>
        <v>6.4</v>
      </c>
      <c r="D3">
        <f>19.5*Table1[[#This Row],[Month]]</f>
        <v>39</v>
      </c>
      <c r="E3">
        <f>135*(1+_xlfn.FLOOR.MATH(Table1[Month]/12))</f>
        <v>135</v>
      </c>
      <c r="F3" s="1">
        <v>196</v>
      </c>
    </row>
    <row r="4" spans="1:6" x14ac:dyDescent="0.25">
      <c r="A4">
        <v>3</v>
      </c>
      <c r="B4">
        <f>100+0.5*Table1[[#This Row],[Month]]</f>
        <v>101.5</v>
      </c>
      <c r="C4">
        <f>0.025*4096/32*Table1[[#This Row],[Month]]</f>
        <v>9.6000000000000014</v>
      </c>
      <c r="D4">
        <f>19.5*Table1[[#This Row],[Month]]</f>
        <v>58.5</v>
      </c>
      <c r="E4">
        <f>135*(1+_xlfn.FLOOR.MATH(Table1[Month]/12))</f>
        <v>135</v>
      </c>
      <c r="F4" s="1">
        <v>196</v>
      </c>
    </row>
    <row r="5" spans="1:6" x14ac:dyDescent="0.25">
      <c r="A5">
        <v>4</v>
      </c>
      <c r="B5">
        <f>100+0.5*Table1[[#This Row],[Month]]</f>
        <v>102</v>
      </c>
      <c r="C5">
        <f>0.025*4096/32*Table1[[#This Row],[Month]]</f>
        <v>12.8</v>
      </c>
      <c r="D5">
        <f>19.5*Table1[[#This Row],[Month]]</f>
        <v>78</v>
      </c>
      <c r="E5">
        <f>135*(1+_xlfn.FLOOR.MATH(Table1[Month]/12))</f>
        <v>135</v>
      </c>
      <c r="F5" s="1">
        <v>196</v>
      </c>
    </row>
    <row r="6" spans="1:6" x14ac:dyDescent="0.25">
      <c r="A6">
        <v>5</v>
      </c>
      <c r="B6">
        <f>100+0.5*Table1[[#This Row],[Month]]</f>
        <v>102.5</v>
      </c>
      <c r="C6">
        <f>0.025*4096/32*Table1[[#This Row],[Month]]</f>
        <v>16</v>
      </c>
      <c r="D6">
        <f>19.5*Table1[[#This Row],[Month]]</f>
        <v>97.5</v>
      </c>
      <c r="E6">
        <f>135*(1+_xlfn.FLOOR.MATH(Table1[Month]/12))</f>
        <v>135</v>
      </c>
      <c r="F6" s="1">
        <v>196</v>
      </c>
    </row>
    <row r="7" spans="1:6" x14ac:dyDescent="0.25">
      <c r="A7">
        <v>6</v>
      </c>
      <c r="B7">
        <f>100+0.5*Table1[[#This Row],[Month]]</f>
        <v>103</v>
      </c>
      <c r="C7">
        <f>0.025*4096/32*Table1[[#This Row],[Month]]</f>
        <v>19.200000000000003</v>
      </c>
      <c r="D7">
        <f>19.5*Table1[[#This Row],[Month]]</f>
        <v>117</v>
      </c>
      <c r="E7">
        <f>135*(1+_xlfn.FLOOR.MATH(Table1[Month]/12))</f>
        <v>135</v>
      </c>
      <c r="F7" s="1">
        <v>196</v>
      </c>
    </row>
    <row r="8" spans="1:6" x14ac:dyDescent="0.25">
      <c r="A8">
        <v>7</v>
      </c>
      <c r="B8">
        <f>100+0.5*Table1[[#This Row],[Month]]</f>
        <v>103.5</v>
      </c>
      <c r="C8">
        <f>0.025*4096/32*Table1[[#This Row],[Month]]</f>
        <v>22.400000000000002</v>
      </c>
      <c r="D8">
        <f>19.5*Table1[[#This Row],[Month]]</f>
        <v>136.5</v>
      </c>
      <c r="E8">
        <f>135*(1+_xlfn.FLOOR.MATH(Table1[Month]/12))</f>
        <v>135</v>
      </c>
      <c r="F8" s="1">
        <v>196</v>
      </c>
    </row>
    <row r="9" spans="1:6" x14ac:dyDescent="0.25">
      <c r="A9">
        <v>8</v>
      </c>
      <c r="B9">
        <f>100+0.5*Table1[[#This Row],[Month]]</f>
        <v>104</v>
      </c>
      <c r="C9">
        <f>0.025*4096/32*Table1[[#This Row],[Month]]</f>
        <v>25.6</v>
      </c>
      <c r="D9">
        <f>19.5*Table1[[#This Row],[Month]]</f>
        <v>156</v>
      </c>
      <c r="E9">
        <f>135*(1+_xlfn.FLOOR.MATH(Table1[Month]/12))</f>
        <v>135</v>
      </c>
      <c r="F9" s="1">
        <v>196</v>
      </c>
    </row>
    <row r="10" spans="1:6" x14ac:dyDescent="0.25">
      <c r="A10">
        <v>9</v>
      </c>
      <c r="B10">
        <f>100+0.5*Table1[[#This Row],[Month]]</f>
        <v>104.5</v>
      </c>
      <c r="C10">
        <f>0.025*4096/32*Table1[[#This Row],[Month]]</f>
        <v>28.8</v>
      </c>
      <c r="D10">
        <f>19.5*Table1[[#This Row],[Month]]</f>
        <v>175.5</v>
      </c>
      <c r="E10">
        <f>135*(1+_xlfn.FLOOR.MATH(Table1[Month]/12))</f>
        <v>135</v>
      </c>
      <c r="F10" s="1">
        <v>196</v>
      </c>
    </row>
    <row r="11" spans="1:6" x14ac:dyDescent="0.25">
      <c r="A11">
        <v>10</v>
      </c>
      <c r="B11">
        <f>100+0.5*Table1[[#This Row],[Month]]</f>
        <v>105</v>
      </c>
      <c r="C11">
        <f>0.025*4096/32*Table1[[#This Row],[Month]]</f>
        <v>32</v>
      </c>
      <c r="D11">
        <f>19.5*Table1[[#This Row],[Month]]</f>
        <v>195</v>
      </c>
      <c r="E11">
        <f>135*(1+_xlfn.FLOOR.MATH(Table1[Month]/12))</f>
        <v>135</v>
      </c>
      <c r="F11" s="1">
        <v>196</v>
      </c>
    </row>
    <row r="12" spans="1:6" x14ac:dyDescent="0.25">
      <c r="A12">
        <v>11</v>
      </c>
      <c r="B12">
        <f>100+0.5*Table1[[#This Row],[Month]]</f>
        <v>105.5</v>
      </c>
      <c r="C12">
        <f>0.025*4096/32*Table1[[#This Row],[Month]]</f>
        <v>35.200000000000003</v>
      </c>
      <c r="D12">
        <f>19.5*Table1[[#This Row],[Month]]</f>
        <v>214.5</v>
      </c>
      <c r="E12">
        <f>135*(1+_xlfn.FLOOR.MATH(Table1[Month]/12))</f>
        <v>135</v>
      </c>
      <c r="F12" s="1">
        <v>196</v>
      </c>
    </row>
    <row r="13" spans="1:6" x14ac:dyDescent="0.25">
      <c r="A13">
        <v>12</v>
      </c>
      <c r="B13">
        <f>100+0.5*Table1[[#This Row],[Month]]</f>
        <v>106</v>
      </c>
      <c r="C13">
        <f>0.025*4096/32*Table1[[#This Row],[Month]]</f>
        <v>38.400000000000006</v>
      </c>
      <c r="D13">
        <f>19.5*Table1[[#This Row],[Month]]</f>
        <v>234</v>
      </c>
      <c r="E13">
        <f>135*(1+_xlfn.FLOOR.MATH(Table1[Month]/12))</f>
        <v>270</v>
      </c>
      <c r="F13" s="1">
        <v>196</v>
      </c>
    </row>
    <row r="14" spans="1:6" x14ac:dyDescent="0.25">
      <c r="A14">
        <v>13</v>
      </c>
      <c r="B14">
        <f>100+0.5*Table1[[#This Row],[Month]]</f>
        <v>106.5</v>
      </c>
      <c r="C14">
        <f>0.025*4096/32*Table1[[#This Row],[Month]]</f>
        <v>41.6</v>
      </c>
      <c r="D14">
        <f>19.5*Table1[[#This Row],[Month]]</f>
        <v>253.5</v>
      </c>
      <c r="E14">
        <f>135*(1+_xlfn.FLOOR.MATH(Table1[Month]/12))</f>
        <v>270</v>
      </c>
      <c r="F14" s="1">
        <v>196</v>
      </c>
    </row>
    <row r="15" spans="1:6" x14ac:dyDescent="0.25">
      <c r="A15">
        <v>14</v>
      </c>
      <c r="B15">
        <f>100+0.5*Table1[[#This Row],[Month]]</f>
        <v>107</v>
      </c>
      <c r="C15">
        <f>0.025*4096/32*Table1[[#This Row],[Month]]</f>
        <v>44.800000000000004</v>
      </c>
      <c r="D15">
        <f>19.5*Table1[[#This Row],[Month]]</f>
        <v>273</v>
      </c>
      <c r="E15">
        <f>135*(1+_xlfn.FLOOR.MATH(Table1[Month]/12))</f>
        <v>270</v>
      </c>
      <c r="F15" s="1">
        <v>196</v>
      </c>
    </row>
    <row r="16" spans="1:6" x14ac:dyDescent="0.25">
      <c r="A16">
        <v>15</v>
      </c>
      <c r="B16">
        <f>100+0.5*Table1[[#This Row],[Month]]</f>
        <v>107.5</v>
      </c>
      <c r="C16">
        <f>0.025*4096/32*Table1[[#This Row],[Month]]</f>
        <v>48</v>
      </c>
      <c r="D16">
        <f>19.5*Table1[[#This Row],[Month]]</f>
        <v>292.5</v>
      </c>
      <c r="E16">
        <f>135*(1+_xlfn.FLOOR.MATH(Table1[Month]/12))</f>
        <v>270</v>
      </c>
      <c r="F16" s="1">
        <v>196</v>
      </c>
    </row>
    <row r="17" spans="1:6" x14ac:dyDescent="0.25">
      <c r="A17">
        <v>16</v>
      </c>
      <c r="B17">
        <f>100+0.5*Table1[[#This Row],[Month]]</f>
        <v>108</v>
      </c>
      <c r="C17">
        <f>0.025*4096/32*Table1[[#This Row],[Month]]</f>
        <v>51.2</v>
      </c>
      <c r="D17">
        <f>19.5*Table1[[#This Row],[Month]]</f>
        <v>312</v>
      </c>
      <c r="E17">
        <f>135*(1+_xlfn.FLOOR.MATH(Table1[Month]/12))</f>
        <v>270</v>
      </c>
      <c r="F17" s="1">
        <v>196</v>
      </c>
    </row>
    <row r="18" spans="1:6" x14ac:dyDescent="0.25">
      <c r="A18">
        <v>17</v>
      </c>
      <c r="B18">
        <f>100+0.5*Table1[[#This Row],[Month]]</f>
        <v>108.5</v>
      </c>
      <c r="C18">
        <f>0.025*4096/32*Table1[[#This Row],[Month]]</f>
        <v>54.400000000000006</v>
      </c>
      <c r="D18">
        <f>19.5*Table1[[#This Row],[Month]]</f>
        <v>331.5</v>
      </c>
      <c r="E18">
        <f>135*(1+_xlfn.FLOOR.MATH(Table1[Month]/12))</f>
        <v>270</v>
      </c>
      <c r="F18" s="1">
        <v>196</v>
      </c>
    </row>
    <row r="19" spans="1:6" x14ac:dyDescent="0.25">
      <c r="A19">
        <v>18</v>
      </c>
      <c r="B19">
        <f>100+0.5*Table1[[#This Row],[Month]]</f>
        <v>109</v>
      </c>
      <c r="C19">
        <f>0.025*4096/32*Table1[[#This Row],[Month]]</f>
        <v>57.6</v>
      </c>
      <c r="D19">
        <f>19.5*Table1[[#This Row],[Month]]</f>
        <v>351</v>
      </c>
      <c r="E19">
        <f>135*(1+_xlfn.FLOOR.MATH(Table1[Month]/12))</f>
        <v>270</v>
      </c>
      <c r="F19" s="1">
        <v>196</v>
      </c>
    </row>
    <row r="20" spans="1:6" x14ac:dyDescent="0.25">
      <c r="A20">
        <v>19</v>
      </c>
      <c r="B20">
        <f>100+0.5*Table1[[#This Row],[Month]]</f>
        <v>109.5</v>
      </c>
      <c r="C20">
        <f>0.025*4096/32*Table1[[#This Row],[Month]]</f>
        <v>60.800000000000004</v>
      </c>
      <c r="D20">
        <f>19.5*Table1[[#This Row],[Month]]</f>
        <v>370.5</v>
      </c>
      <c r="E20">
        <f>135*(1+_xlfn.FLOOR.MATH(Table1[Month]/12))</f>
        <v>270</v>
      </c>
      <c r="F20" s="1">
        <v>196</v>
      </c>
    </row>
    <row r="21" spans="1:6" x14ac:dyDescent="0.25">
      <c r="A21">
        <v>20</v>
      </c>
      <c r="B21">
        <f>100+0.5*Table1[[#This Row],[Month]]</f>
        <v>110</v>
      </c>
      <c r="C21">
        <f>0.025*4096/32*Table1[[#This Row],[Month]]</f>
        <v>64</v>
      </c>
      <c r="D21">
        <f>19.5*Table1[[#This Row],[Month]]</f>
        <v>390</v>
      </c>
      <c r="E21">
        <f>135*(1+_xlfn.FLOOR.MATH(Table1[Month]/12))</f>
        <v>270</v>
      </c>
      <c r="F21" s="1">
        <v>196</v>
      </c>
    </row>
    <row r="22" spans="1:6" x14ac:dyDescent="0.25">
      <c r="A22">
        <v>21</v>
      </c>
      <c r="B22">
        <f>100+0.5*Table1[[#This Row],[Month]]</f>
        <v>110.5</v>
      </c>
      <c r="C22">
        <f>0.025*4096/32*Table1[[#This Row],[Month]]</f>
        <v>67.2</v>
      </c>
      <c r="D22">
        <f>19.5*Table1[[#This Row],[Month]]</f>
        <v>409.5</v>
      </c>
      <c r="E22">
        <f>135*(1+_xlfn.FLOOR.MATH(Table1[Month]/12))</f>
        <v>270</v>
      </c>
      <c r="F22" s="1">
        <v>196</v>
      </c>
    </row>
    <row r="23" spans="1:6" x14ac:dyDescent="0.25">
      <c r="A23">
        <v>22</v>
      </c>
      <c r="B23">
        <f>100+0.5*Table1[[#This Row],[Month]]</f>
        <v>111</v>
      </c>
      <c r="C23">
        <f>0.025*4096/32*Table1[[#This Row],[Month]]</f>
        <v>70.400000000000006</v>
      </c>
      <c r="D23">
        <f>19.5*Table1[[#This Row],[Month]]</f>
        <v>429</v>
      </c>
      <c r="E23">
        <f>135*(1+_xlfn.FLOOR.MATH(Table1[Month]/12))</f>
        <v>270</v>
      </c>
      <c r="F23" s="1">
        <v>196</v>
      </c>
    </row>
    <row r="24" spans="1:6" x14ac:dyDescent="0.25">
      <c r="A24">
        <v>23</v>
      </c>
      <c r="B24">
        <f>100+0.5*Table1[[#This Row],[Month]]</f>
        <v>111.5</v>
      </c>
      <c r="C24">
        <f>0.025*4096/32*Table1[[#This Row],[Month]]</f>
        <v>73.600000000000009</v>
      </c>
      <c r="D24">
        <f>19.5*Table1[[#This Row],[Month]]</f>
        <v>448.5</v>
      </c>
      <c r="E24">
        <f>135*(1+_xlfn.FLOOR.MATH(Table1[Month]/12))</f>
        <v>270</v>
      </c>
      <c r="F24" s="1">
        <v>196</v>
      </c>
    </row>
    <row r="25" spans="1:6" x14ac:dyDescent="0.25">
      <c r="A25">
        <v>24</v>
      </c>
      <c r="B25">
        <f>100+0.5*Table1[[#This Row],[Month]]</f>
        <v>112</v>
      </c>
      <c r="C25">
        <f>0.025*4096/32*Table1[[#This Row],[Month]]</f>
        <v>76.800000000000011</v>
      </c>
      <c r="D25">
        <f>19.5*Table1[[#This Row],[Month]]</f>
        <v>468</v>
      </c>
      <c r="E25">
        <f>135*(1+_xlfn.FLOOR.MATH(Table1[Month]/12))</f>
        <v>405</v>
      </c>
      <c r="F25" s="1">
        <v>196</v>
      </c>
    </row>
    <row r="26" spans="1:6" x14ac:dyDescent="0.25">
      <c r="A26">
        <v>25</v>
      </c>
      <c r="B26">
        <f>100+0.5*Table1[[#This Row],[Month]]</f>
        <v>112.5</v>
      </c>
      <c r="C26">
        <f>0.025*4096/32*Table1[[#This Row],[Month]]</f>
        <v>80</v>
      </c>
      <c r="D26">
        <f>19.5*Table1[[#This Row],[Month]]</f>
        <v>487.5</v>
      </c>
      <c r="E26">
        <f>135*(1+_xlfn.FLOOR.MATH(Table1[Month]/12))</f>
        <v>405</v>
      </c>
      <c r="F26" s="1">
        <v>196</v>
      </c>
    </row>
    <row r="27" spans="1:6" x14ac:dyDescent="0.25">
      <c r="A27">
        <v>26</v>
      </c>
      <c r="B27">
        <f>100+0.5*Table1[[#This Row],[Month]]</f>
        <v>113</v>
      </c>
      <c r="C27">
        <f>0.025*4096/32*Table1[[#This Row],[Month]]</f>
        <v>83.2</v>
      </c>
      <c r="D27">
        <f>19.5*Table1[[#This Row],[Month]]</f>
        <v>507</v>
      </c>
      <c r="E27">
        <f>135*(1+_xlfn.FLOOR.MATH(Table1[Month]/12))</f>
        <v>405</v>
      </c>
      <c r="F27" s="1">
        <v>196</v>
      </c>
    </row>
    <row r="28" spans="1:6" x14ac:dyDescent="0.25">
      <c r="A28">
        <v>27</v>
      </c>
      <c r="B28">
        <f>100+0.5*Table1[[#This Row],[Month]]</f>
        <v>113.5</v>
      </c>
      <c r="C28">
        <f>0.025*4096/32*Table1[[#This Row],[Month]]</f>
        <v>86.4</v>
      </c>
      <c r="D28">
        <f>19.5*Table1[[#This Row],[Month]]</f>
        <v>526.5</v>
      </c>
      <c r="E28">
        <f>135*(1+_xlfn.FLOOR.MATH(Table1[Month]/12))</f>
        <v>405</v>
      </c>
      <c r="F28" s="1">
        <v>196</v>
      </c>
    </row>
    <row r="29" spans="1:6" x14ac:dyDescent="0.25">
      <c r="A29">
        <v>28</v>
      </c>
      <c r="B29">
        <f>100+0.5*Table1[[#This Row],[Month]]</f>
        <v>114</v>
      </c>
      <c r="C29">
        <f>0.025*4096/32*Table1[[#This Row],[Month]]</f>
        <v>89.600000000000009</v>
      </c>
      <c r="D29">
        <f>19.5*Table1[[#This Row],[Month]]</f>
        <v>546</v>
      </c>
      <c r="E29">
        <f>135*(1+_xlfn.FLOOR.MATH(Table1[Month]/12))</f>
        <v>405</v>
      </c>
      <c r="F29" s="1">
        <v>196</v>
      </c>
    </row>
    <row r="30" spans="1:6" x14ac:dyDescent="0.25">
      <c r="A30">
        <v>29</v>
      </c>
      <c r="B30">
        <f>100+0.5*Table1[[#This Row],[Month]]</f>
        <v>114.5</v>
      </c>
      <c r="C30">
        <f>0.025*4096/32*Table1[[#This Row],[Month]]</f>
        <v>92.800000000000011</v>
      </c>
      <c r="D30">
        <f>19.5*Table1[[#This Row],[Month]]</f>
        <v>565.5</v>
      </c>
      <c r="E30">
        <f>135*(1+_xlfn.FLOOR.MATH(Table1[Month]/12))</f>
        <v>405</v>
      </c>
      <c r="F30" s="1">
        <v>196</v>
      </c>
    </row>
    <row r="31" spans="1:6" x14ac:dyDescent="0.25">
      <c r="A31">
        <v>30</v>
      </c>
      <c r="B31">
        <f>100+0.5*Table1[[#This Row],[Month]]</f>
        <v>115</v>
      </c>
      <c r="C31">
        <f>0.025*4096/32*Table1[[#This Row],[Month]]</f>
        <v>96</v>
      </c>
      <c r="D31">
        <f>19.5*Table1[[#This Row],[Month]]</f>
        <v>585</v>
      </c>
      <c r="E31">
        <f>135*(1+_xlfn.FLOOR.MATH(Table1[Month]/12))</f>
        <v>405</v>
      </c>
      <c r="F31" s="1">
        <v>196</v>
      </c>
    </row>
    <row r="32" spans="1:6" x14ac:dyDescent="0.25">
      <c r="A32">
        <v>31</v>
      </c>
      <c r="B32">
        <f>100+0.5*Table1[[#This Row],[Month]]</f>
        <v>115.5</v>
      </c>
      <c r="C32">
        <f>0.025*4096/32*Table1[[#This Row],[Month]]</f>
        <v>99.2</v>
      </c>
      <c r="D32">
        <f>19.5*Table1[[#This Row],[Month]]</f>
        <v>604.5</v>
      </c>
      <c r="E32">
        <f>135*(1+_xlfn.FLOOR.MATH(Table1[Month]/12))</f>
        <v>405</v>
      </c>
      <c r="F32" s="1">
        <v>196</v>
      </c>
    </row>
    <row r="33" spans="1:6" x14ac:dyDescent="0.25">
      <c r="A33">
        <v>32</v>
      </c>
      <c r="B33">
        <f>100+0.5*Table1[[#This Row],[Month]]</f>
        <v>116</v>
      </c>
      <c r="C33">
        <f>0.025*4096/32*Table1[[#This Row],[Month]]</f>
        <v>102.4</v>
      </c>
      <c r="D33">
        <f>19.5*Table1[[#This Row],[Month]]</f>
        <v>624</v>
      </c>
      <c r="E33">
        <f>135*(1+_xlfn.FLOOR.MATH(Table1[Month]/12))</f>
        <v>405</v>
      </c>
      <c r="F33" s="1">
        <v>196</v>
      </c>
    </row>
    <row r="34" spans="1:6" x14ac:dyDescent="0.25">
      <c r="A34">
        <v>33</v>
      </c>
      <c r="B34">
        <f>100+0.5*Table1[[#This Row],[Month]]</f>
        <v>116.5</v>
      </c>
      <c r="C34">
        <f>0.025*4096/32*Table1[[#This Row],[Month]]</f>
        <v>105.60000000000001</v>
      </c>
      <c r="D34">
        <f>19.5*Table1[[#This Row],[Month]]</f>
        <v>643.5</v>
      </c>
      <c r="E34">
        <f>135*(1+_xlfn.FLOOR.MATH(Table1[Month]/12))</f>
        <v>405</v>
      </c>
      <c r="F34" s="1">
        <v>196</v>
      </c>
    </row>
    <row r="35" spans="1:6" x14ac:dyDescent="0.25">
      <c r="A35">
        <v>34</v>
      </c>
      <c r="B35">
        <f>100+0.5*Table1[[#This Row],[Month]]</f>
        <v>117</v>
      </c>
      <c r="C35">
        <f>0.025*4096/32*Table1[[#This Row],[Month]]</f>
        <v>108.80000000000001</v>
      </c>
      <c r="D35">
        <f>19.5*Table1[[#This Row],[Month]]</f>
        <v>663</v>
      </c>
      <c r="E35">
        <f>135*(1+_xlfn.FLOOR.MATH(Table1[Month]/12))</f>
        <v>405</v>
      </c>
      <c r="F35" s="1">
        <v>196</v>
      </c>
    </row>
    <row r="36" spans="1:6" x14ac:dyDescent="0.25">
      <c r="A36">
        <v>35</v>
      </c>
      <c r="B36">
        <f>100+0.5*Table1[[#This Row],[Month]]</f>
        <v>117.5</v>
      </c>
      <c r="C36">
        <f>0.025*4096/32*Table1[[#This Row],[Month]]</f>
        <v>112</v>
      </c>
      <c r="D36">
        <f>19.5*Table1[[#This Row],[Month]]</f>
        <v>682.5</v>
      </c>
      <c r="E36">
        <f>135*(1+_xlfn.FLOOR.MATH(Table1[Month]/12))</f>
        <v>405</v>
      </c>
      <c r="F36" s="1">
        <v>196</v>
      </c>
    </row>
    <row r="37" spans="1:6" x14ac:dyDescent="0.25">
      <c r="A37">
        <v>36</v>
      </c>
      <c r="B37">
        <f>100+0.5*Table1[[#This Row],[Month]]</f>
        <v>118</v>
      </c>
      <c r="C37">
        <f>0.025*4096/32*Table1[[#This Row],[Month]]</f>
        <v>115.2</v>
      </c>
      <c r="D37">
        <f>19.5*Table1[[#This Row],[Month]]</f>
        <v>702</v>
      </c>
      <c r="E37">
        <f>135*(1+_xlfn.FLOOR.MATH(Table1[Month]/12))</f>
        <v>540</v>
      </c>
      <c r="F37" s="1">
        <v>196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2793-702E-48BD-B3C8-C4EAD33F33B6}">
  <dimension ref="A1:G37"/>
  <sheetViews>
    <sheetView tabSelected="1" topLeftCell="A37" workbookViewId="0">
      <selection activeCell="S67" sqref="S67"/>
    </sheetView>
  </sheetViews>
  <sheetFormatPr defaultRowHeight="15" x14ac:dyDescent="0.25"/>
  <cols>
    <col min="6" max="6" width="11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2</v>
      </c>
      <c r="D1" t="s">
        <v>8</v>
      </c>
      <c r="E1" t="s">
        <v>4</v>
      </c>
      <c r="F1" t="s">
        <v>7</v>
      </c>
      <c r="G1" t="s">
        <v>1</v>
      </c>
    </row>
    <row r="2" spans="1:7" x14ac:dyDescent="0.25">
      <c r="A2" s="1">
        <v>32</v>
      </c>
      <c r="B2">
        <v>1</v>
      </c>
      <c r="C2">
        <f>100+0.5*Table13[[#This Row],[Month]]</f>
        <v>100.5</v>
      </c>
      <c r="D2">
        <f>0.025*Table13[[#This Row],[RAM]]/32</f>
        <v>2.5000000000000001E-2</v>
      </c>
      <c r="E2">
        <f>D2</f>
        <v>2.5000000000000001E-2</v>
      </c>
      <c r="F2">
        <f>19.5/4096*Table13[[#This Row],[RAM]]</f>
        <v>0.15234375</v>
      </c>
      <c r="G2">
        <f>F2</f>
        <v>0.15234375</v>
      </c>
    </row>
    <row r="3" spans="1:7" x14ac:dyDescent="0.25">
      <c r="A3" s="1">
        <v>32</v>
      </c>
      <c r="B3">
        <v>2</v>
      </c>
      <c r="C3">
        <f>100+0.5*Table13[[#This Row],[Month]]</f>
        <v>101</v>
      </c>
      <c r="D3">
        <f>0.025*Table13[[#This Row],[RAM]]/32</f>
        <v>2.5000000000000001E-2</v>
      </c>
      <c r="E3">
        <f>D3+E2</f>
        <v>0.05</v>
      </c>
      <c r="F3">
        <f>19.5/4096*Table13[[#This Row],[RAM]]</f>
        <v>0.15234375</v>
      </c>
      <c r="G3">
        <f>F3+G2</f>
        <v>0.3046875</v>
      </c>
    </row>
    <row r="4" spans="1:7" x14ac:dyDescent="0.25">
      <c r="A4" s="1">
        <v>32</v>
      </c>
      <c r="B4">
        <v>3</v>
      </c>
      <c r="C4">
        <f>100+0.5*Table13[[#This Row],[Month]]</f>
        <v>101.5</v>
      </c>
      <c r="D4">
        <f>0.025*Table13[[#This Row],[RAM]]/32</f>
        <v>2.5000000000000001E-2</v>
      </c>
      <c r="E4">
        <f t="shared" ref="E4:G37" si="0">D4+E3</f>
        <v>7.5000000000000011E-2</v>
      </c>
      <c r="F4">
        <f>19.5/4096*Table13[[#This Row],[RAM]]</f>
        <v>0.15234375</v>
      </c>
      <c r="G4">
        <f t="shared" si="0"/>
        <v>0.45703125</v>
      </c>
    </row>
    <row r="5" spans="1:7" x14ac:dyDescent="0.25">
      <c r="A5" s="1">
        <v>32</v>
      </c>
      <c r="B5">
        <v>4</v>
      </c>
      <c r="C5">
        <f>100+0.5*Table13[[#This Row],[Month]]</f>
        <v>102</v>
      </c>
      <c r="D5">
        <f>0.025*Table13[[#This Row],[RAM]]/32</f>
        <v>2.5000000000000001E-2</v>
      </c>
      <c r="E5">
        <f t="shared" si="0"/>
        <v>0.1</v>
      </c>
      <c r="F5">
        <f>19.5/4096*Table13[[#This Row],[RAM]]</f>
        <v>0.15234375</v>
      </c>
      <c r="G5">
        <f t="shared" si="0"/>
        <v>0.609375</v>
      </c>
    </row>
    <row r="6" spans="1:7" x14ac:dyDescent="0.25">
      <c r="A6" s="1">
        <v>32</v>
      </c>
      <c r="B6">
        <v>5</v>
      </c>
      <c r="C6">
        <f>100+0.5*Table13[[#This Row],[Month]]</f>
        <v>102.5</v>
      </c>
      <c r="D6">
        <f>0.025*Table13[[#This Row],[RAM]]/32</f>
        <v>2.5000000000000001E-2</v>
      </c>
      <c r="E6">
        <f t="shared" si="0"/>
        <v>0.125</v>
      </c>
      <c r="F6">
        <f>19.5/4096*Table13[[#This Row],[RAM]]</f>
        <v>0.15234375</v>
      </c>
      <c r="G6">
        <f t="shared" si="0"/>
        <v>0.76171875</v>
      </c>
    </row>
    <row r="7" spans="1:7" x14ac:dyDescent="0.25">
      <c r="A7" s="1">
        <v>64</v>
      </c>
      <c r="B7">
        <v>6</v>
      </c>
      <c r="C7">
        <f>100+0.5*Table13[[#This Row],[Month]]</f>
        <v>103</v>
      </c>
      <c r="D7">
        <f>0.025*Table13[[#This Row],[RAM]]/32</f>
        <v>0.05</v>
      </c>
      <c r="E7">
        <f t="shared" si="0"/>
        <v>0.17499999999999999</v>
      </c>
      <c r="F7">
        <f>19.5/4096*Table13[[#This Row],[RAM]]</f>
        <v>0.3046875</v>
      </c>
      <c r="G7">
        <f t="shared" si="0"/>
        <v>1.06640625</v>
      </c>
    </row>
    <row r="8" spans="1:7" x14ac:dyDescent="0.25">
      <c r="A8" s="1">
        <v>64</v>
      </c>
      <c r="B8">
        <v>7</v>
      </c>
      <c r="C8">
        <f>100+0.5*Table13[[#This Row],[Month]]</f>
        <v>103.5</v>
      </c>
      <c r="D8">
        <f>0.025*Table13[[#This Row],[RAM]]/32</f>
        <v>0.05</v>
      </c>
      <c r="E8">
        <f t="shared" si="0"/>
        <v>0.22499999999999998</v>
      </c>
      <c r="F8">
        <f>19.5/4096*Table13[[#This Row],[RAM]]</f>
        <v>0.3046875</v>
      </c>
      <c r="G8">
        <f t="shared" si="0"/>
        <v>1.37109375</v>
      </c>
    </row>
    <row r="9" spans="1:7" x14ac:dyDescent="0.25">
      <c r="A9" s="1">
        <v>64</v>
      </c>
      <c r="B9">
        <v>8</v>
      </c>
      <c r="C9">
        <f>100+0.5*Table13[[#This Row],[Month]]</f>
        <v>104</v>
      </c>
      <c r="D9">
        <f>0.025*Table13[[#This Row],[RAM]]/32</f>
        <v>0.05</v>
      </c>
      <c r="E9">
        <f t="shared" si="0"/>
        <v>0.27499999999999997</v>
      </c>
      <c r="F9">
        <f>19.5/4096*Table13[[#This Row],[RAM]]</f>
        <v>0.3046875</v>
      </c>
      <c r="G9">
        <f t="shared" si="0"/>
        <v>1.67578125</v>
      </c>
    </row>
    <row r="10" spans="1:7" x14ac:dyDescent="0.25">
      <c r="A10" s="1">
        <v>64</v>
      </c>
      <c r="B10">
        <v>9</v>
      </c>
      <c r="C10">
        <f>100+0.5*Table13[[#This Row],[Month]]</f>
        <v>104.5</v>
      </c>
      <c r="D10">
        <f>0.025*Table13[[#This Row],[RAM]]/32</f>
        <v>0.05</v>
      </c>
      <c r="E10">
        <f t="shared" si="0"/>
        <v>0.32499999999999996</v>
      </c>
      <c r="F10">
        <f>19.5/4096*Table13[[#This Row],[RAM]]</f>
        <v>0.3046875</v>
      </c>
      <c r="G10">
        <f t="shared" si="0"/>
        <v>1.98046875</v>
      </c>
    </row>
    <row r="11" spans="1:7" x14ac:dyDescent="0.25">
      <c r="A11" s="1">
        <v>64</v>
      </c>
      <c r="B11">
        <v>10</v>
      </c>
      <c r="C11">
        <f>100+0.5*Table13[[#This Row],[Month]]</f>
        <v>105</v>
      </c>
      <c r="D11">
        <f>0.025*Table13[[#This Row],[RAM]]/32</f>
        <v>0.05</v>
      </c>
      <c r="E11">
        <f t="shared" si="0"/>
        <v>0.37499999999999994</v>
      </c>
      <c r="F11">
        <f>19.5/4096*Table13[[#This Row],[RAM]]</f>
        <v>0.3046875</v>
      </c>
      <c r="G11">
        <f t="shared" si="0"/>
        <v>2.28515625</v>
      </c>
    </row>
    <row r="12" spans="1:7" x14ac:dyDescent="0.25">
      <c r="A12" s="1">
        <v>128</v>
      </c>
      <c r="B12">
        <v>11</v>
      </c>
      <c r="C12">
        <f>100+0.5*Table13[[#This Row],[Month]]</f>
        <v>105.5</v>
      </c>
      <c r="D12">
        <f>0.025*Table13[[#This Row],[RAM]]/32</f>
        <v>0.1</v>
      </c>
      <c r="E12">
        <f t="shared" si="0"/>
        <v>0.47499999999999998</v>
      </c>
      <c r="F12">
        <f>19.5/4096*Table13[[#This Row],[RAM]]</f>
        <v>0.609375</v>
      </c>
      <c r="G12">
        <f t="shared" si="0"/>
        <v>2.89453125</v>
      </c>
    </row>
    <row r="13" spans="1:7" x14ac:dyDescent="0.25">
      <c r="A13" s="1">
        <v>128</v>
      </c>
      <c r="B13">
        <v>12</v>
      </c>
      <c r="C13">
        <f>100+0.5*Table13[[#This Row],[Month]]</f>
        <v>106</v>
      </c>
      <c r="D13">
        <f>0.025*Table13[[#This Row],[RAM]]/32</f>
        <v>0.1</v>
      </c>
      <c r="E13">
        <f t="shared" si="0"/>
        <v>0.57499999999999996</v>
      </c>
      <c r="F13">
        <f>19.5/4096*Table13[[#This Row],[RAM]]</f>
        <v>0.609375</v>
      </c>
      <c r="G13">
        <f t="shared" si="0"/>
        <v>3.50390625</v>
      </c>
    </row>
    <row r="14" spans="1:7" x14ac:dyDescent="0.25">
      <c r="A14" s="1">
        <v>128</v>
      </c>
      <c r="B14">
        <v>13</v>
      </c>
      <c r="C14">
        <f>100+0.5*Table13[[#This Row],[Month]]</f>
        <v>106.5</v>
      </c>
      <c r="D14">
        <f>0.025*Table13[[#This Row],[RAM]]/32</f>
        <v>0.1</v>
      </c>
      <c r="E14">
        <f t="shared" si="0"/>
        <v>0.67499999999999993</v>
      </c>
      <c r="F14">
        <f>19.5/4096*Table13[[#This Row],[RAM]]</f>
        <v>0.609375</v>
      </c>
      <c r="G14">
        <f t="shared" si="0"/>
        <v>4.11328125</v>
      </c>
    </row>
    <row r="15" spans="1:7" x14ac:dyDescent="0.25">
      <c r="A15" s="1">
        <v>128</v>
      </c>
      <c r="B15">
        <v>14</v>
      </c>
      <c r="C15">
        <f>100+0.5*Table13[[#This Row],[Month]]</f>
        <v>107</v>
      </c>
      <c r="D15">
        <f>0.025*Table13[[#This Row],[RAM]]/32</f>
        <v>0.1</v>
      </c>
      <c r="E15">
        <f t="shared" si="0"/>
        <v>0.77499999999999991</v>
      </c>
      <c r="F15">
        <f>19.5/4096*Table13[[#This Row],[RAM]]</f>
        <v>0.609375</v>
      </c>
      <c r="G15">
        <f t="shared" si="0"/>
        <v>4.72265625</v>
      </c>
    </row>
    <row r="16" spans="1:7" x14ac:dyDescent="0.25">
      <c r="A16" s="1">
        <v>256</v>
      </c>
      <c r="B16">
        <v>15</v>
      </c>
      <c r="C16">
        <f>100+0.5*Table13[[#This Row],[Month]]</f>
        <v>107.5</v>
      </c>
      <c r="D16">
        <f>0.025*Table13[[#This Row],[RAM]]/32</f>
        <v>0.2</v>
      </c>
      <c r="E16">
        <f t="shared" si="0"/>
        <v>0.97499999999999987</v>
      </c>
      <c r="F16">
        <f>19.5/4096*Table13[[#This Row],[RAM]]</f>
        <v>1.21875</v>
      </c>
      <c r="G16">
        <f t="shared" si="0"/>
        <v>5.94140625</v>
      </c>
    </row>
    <row r="17" spans="1:7" x14ac:dyDescent="0.25">
      <c r="A17" s="1">
        <v>256</v>
      </c>
      <c r="B17">
        <v>16</v>
      </c>
      <c r="C17">
        <f>100+0.5*Table13[[#This Row],[Month]]</f>
        <v>108</v>
      </c>
      <c r="D17">
        <f>0.025*Table13[[#This Row],[RAM]]/32</f>
        <v>0.2</v>
      </c>
      <c r="E17">
        <f t="shared" si="0"/>
        <v>1.1749999999999998</v>
      </c>
      <c r="F17">
        <f>19.5/4096*Table13[[#This Row],[RAM]]</f>
        <v>1.21875</v>
      </c>
      <c r="G17">
        <f t="shared" si="0"/>
        <v>7.16015625</v>
      </c>
    </row>
    <row r="18" spans="1:7" x14ac:dyDescent="0.25">
      <c r="A18" s="1">
        <v>256</v>
      </c>
      <c r="B18">
        <v>17</v>
      </c>
      <c r="C18">
        <f>100+0.5*Table13[[#This Row],[Month]]</f>
        <v>108.5</v>
      </c>
      <c r="D18">
        <f>0.025*Table13[[#This Row],[RAM]]/32</f>
        <v>0.2</v>
      </c>
      <c r="E18">
        <f t="shared" si="0"/>
        <v>1.3749999999999998</v>
      </c>
      <c r="F18">
        <f>19.5/4096*Table13[[#This Row],[RAM]]</f>
        <v>1.21875</v>
      </c>
      <c r="G18">
        <f t="shared" si="0"/>
        <v>8.37890625</v>
      </c>
    </row>
    <row r="19" spans="1:7" x14ac:dyDescent="0.25">
      <c r="A19" s="1">
        <v>256</v>
      </c>
      <c r="B19">
        <v>18</v>
      </c>
      <c r="C19">
        <f>100+0.5*Table13[[#This Row],[Month]]</f>
        <v>109</v>
      </c>
      <c r="D19">
        <f>0.025*Table13[[#This Row],[RAM]]/32</f>
        <v>0.2</v>
      </c>
      <c r="E19">
        <f t="shared" si="0"/>
        <v>1.5749999999999997</v>
      </c>
      <c r="F19">
        <f>19.5/4096*Table13[[#This Row],[RAM]]</f>
        <v>1.21875</v>
      </c>
      <c r="G19">
        <f t="shared" si="0"/>
        <v>9.59765625</v>
      </c>
    </row>
    <row r="20" spans="1:7" x14ac:dyDescent="0.25">
      <c r="A20" s="1">
        <v>512</v>
      </c>
      <c r="B20">
        <v>19</v>
      </c>
      <c r="C20">
        <f>100+0.5*Table13[[#This Row],[Month]]</f>
        <v>109.5</v>
      </c>
      <c r="D20">
        <f>0.025*Table13[[#This Row],[RAM]]/32</f>
        <v>0.4</v>
      </c>
      <c r="E20">
        <f t="shared" si="0"/>
        <v>1.9749999999999996</v>
      </c>
      <c r="F20">
        <f>19.5/4096*Table13[[#This Row],[RAM]]</f>
        <v>2.4375</v>
      </c>
      <c r="G20">
        <f t="shared" si="0"/>
        <v>12.03515625</v>
      </c>
    </row>
    <row r="21" spans="1:7" x14ac:dyDescent="0.25">
      <c r="A21" s="1">
        <v>512</v>
      </c>
      <c r="B21">
        <v>20</v>
      </c>
      <c r="C21">
        <f>100+0.5*Table13[[#This Row],[Month]]</f>
        <v>110</v>
      </c>
      <c r="D21">
        <f>0.025*Table13[[#This Row],[RAM]]/32</f>
        <v>0.4</v>
      </c>
      <c r="E21">
        <f t="shared" si="0"/>
        <v>2.3749999999999996</v>
      </c>
      <c r="F21">
        <f>19.5/4096*Table13[[#This Row],[RAM]]</f>
        <v>2.4375</v>
      </c>
      <c r="G21">
        <f t="shared" si="0"/>
        <v>14.47265625</v>
      </c>
    </row>
    <row r="22" spans="1:7" x14ac:dyDescent="0.25">
      <c r="A22" s="1">
        <v>512</v>
      </c>
      <c r="B22">
        <v>21</v>
      </c>
      <c r="C22">
        <f>100+0.5*Table13[[#This Row],[Month]]</f>
        <v>110.5</v>
      </c>
      <c r="D22">
        <f>0.025*Table13[[#This Row],[RAM]]/32</f>
        <v>0.4</v>
      </c>
      <c r="E22">
        <f t="shared" si="0"/>
        <v>2.7749999999999995</v>
      </c>
      <c r="F22">
        <f>19.5/4096*Table13[[#This Row],[RAM]]</f>
        <v>2.4375</v>
      </c>
      <c r="G22">
        <f t="shared" si="0"/>
        <v>16.91015625</v>
      </c>
    </row>
    <row r="23" spans="1:7" x14ac:dyDescent="0.25">
      <c r="A23" s="1">
        <v>512</v>
      </c>
      <c r="B23">
        <v>22</v>
      </c>
      <c r="C23">
        <f>100+0.5*Table13[[#This Row],[Month]]</f>
        <v>111</v>
      </c>
      <c r="D23">
        <f>0.025*Table13[[#This Row],[RAM]]/32</f>
        <v>0.4</v>
      </c>
      <c r="E23">
        <f t="shared" si="0"/>
        <v>3.1749999999999994</v>
      </c>
      <c r="F23">
        <f>19.5/4096*Table13[[#This Row],[RAM]]</f>
        <v>2.4375</v>
      </c>
      <c r="G23">
        <f t="shared" si="0"/>
        <v>19.34765625</v>
      </c>
    </row>
    <row r="24" spans="1:7" x14ac:dyDescent="0.25">
      <c r="A24" s="1">
        <v>1024</v>
      </c>
      <c r="B24">
        <v>23</v>
      </c>
      <c r="C24">
        <f>100+0.5*Table13[[#This Row],[Month]]</f>
        <v>111.5</v>
      </c>
      <c r="D24">
        <f>0.025*Table13[[#This Row],[RAM]]/32</f>
        <v>0.8</v>
      </c>
      <c r="E24">
        <f t="shared" si="0"/>
        <v>3.9749999999999996</v>
      </c>
      <c r="F24">
        <f>19.5/4096*Table13[[#This Row],[RAM]]</f>
        <v>4.875</v>
      </c>
      <c r="G24">
        <f t="shared" si="0"/>
        <v>24.22265625</v>
      </c>
    </row>
    <row r="25" spans="1:7" x14ac:dyDescent="0.25">
      <c r="A25" s="1">
        <v>1024</v>
      </c>
      <c r="B25">
        <v>24</v>
      </c>
      <c r="C25">
        <f>100+0.5*Table13[[#This Row],[Month]]</f>
        <v>112</v>
      </c>
      <c r="D25">
        <f>0.025*Table13[[#This Row],[RAM]]/32</f>
        <v>0.8</v>
      </c>
      <c r="E25">
        <f t="shared" si="0"/>
        <v>4.7749999999999995</v>
      </c>
      <c r="F25">
        <f>19.5/4096*Table13[[#This Row],[RAM]]</f>
        <v>4.875</v>
      </c>
      <c r="G25">
        <f t="shared" si="0"/>
        <v>29.09765625</v>
      </c>
    </row>
    <row r="26" spans="1:7" x14ac:dyDescent="0.25">
      <c r="A26" s="1">
        <v>1024</v>
      </c>
      <c r="B26">
        <v>25</v>
      </c>
      <c r="C26">
        <f>100+0.5*Table13[[#This Row],[Month]]</f>
        <v>112.5</v>
      </c>
      <c r="D26">
        <f>0.025*Table13[[#This Row],[RAM]]/32</f>
        <v>0.8</v>
      </c>
      <c r="E26">
        <f t="shared" si="0"/>
        <v>5.5749999999999993</v>
      </c>
      <c r="F26">
        <f>19.5/4096*Table13[[#This Row],[RAM]]</f>
        <v>4.875</v>
      </c>
      <c r="G26">
        <f t="shared" si="0"/>
        <v>33.97265625</v>
      </c>
    </row>
    <row r="27" spans="1:7" x14ac:dyDescent="0.25">
      <c r="A27" s="1">
        <v>1024</v>
      </c>
      <c r="B27">
        <v>26</v>
      </c>
      <c r="C27">
        <f>100+0.5*Table13[[#This Row],[Month]]</f>
        <v>113</v>
      </c>
      <c r="D27">
        <f>0.025*Table13[[#This Row],[RAM]]/32</f>
        <v>0.8</v>
      </c>
      <c r="E27">
        <f t="shared" si="0"/>
        <v>6.3749999999999991</v>
      </c>
      <c r="F27">
        <f>19.5/4096*Table13[[#This Row],[RAM]]</f>
        <v>4.875</v>
      </c>
      <c r="G27">
        <f t="shared" si="0"/>
        <v>38.84765625</v>
      </c>
    </row>
    <row r="28" spans="1:7" x14ac:dyDescent="0.25">
      <c r="A28" s="1">
        <v>2048</v>
      </c>
      <c r="B28">
        <v>27</v>
      </c>
      <c r="C28">
        <f>100+0.5*Table13[[#This Row],[Month]]</f>
        <v>113.5</v>
      </c>
      <c r="D28">
        <f>0.025*Table13[[#This Row],[RAM]]/32</f>
        <v>1.6</v>
      </c>
      <c r="E28">
        <f t="shared" si="0"/>
        <v>7.9749999999999996</v>
      </c>
      <c r="F28">
        <f>19.5/4096*Table13[[#This Row],[RAM]]</f>
        <v>9.75</v>
      </c>
      <c r="G28">
        <f t="shared" si="0"/>
        <v>48.59765625</v>
      </c>
    </row>
    <row r="29" spans="1:7" x14ac:dyDescent="0.25">
      <c r="A29" s="1">
        <v>2048</v>
      </c>
      <c r="B29">
        <v>28</v>
      </c>
      <c r="C29">
        <f>100+0.5*Table13[[#This Row],[Month]]</f>
        <v>114</v>
      </c>
      <c r="D29">
        <f>0.025*Table13[[#This Row],[RAM]]/32</f>
        <v>1.6</v>
      </c>
      <c r="E29">
        <f t="shared" si="0"/>
        <v>9.5749999999999993</v>
      </c>
      <c r="F29">
        <f>19.5/4096*Table13[[#This Row],[RAM]]</f>
        <v>9.75</v>
      </c>
      <c r="G29">
        <f t="shared" si="0"/>
        <v>58.34765625</v>
      </c>
    </row>
    <row r="30" spans="1:7" x14ac:dyDescent="0.25">
      <c r="A30" s="1">
        <v>2048</v>
      </c>
      <c r="B30">
        <v>29</v>
      </c>
      <c r="C30">
        <f>100+0.5*Table13[[#This Row],[Month]]</f>
        <v>114.5</v>
      </c>
      <c r="D30">
        <f>0.025*Table13[[#This Row],[RAM]]/32</f>
        <v>1.6</v>
      </c>
      <c r="E30">
        <f t="shared" si="0"/>
        <v>11.174999999999999</v>
      </c>
      <c r="F30">
        <f>19.5/4096*Table13[[#This Row],[RAM]]</f>
        <v>9.75</v>
      </c>
      <c r="G30">
        <f t="shared" si="0"/>
        <v>68.09765625</v>
      </c>
    </row>
    <row r="31" spans="1:7" x14ac:dyDescent="0.25">
      <c r="A31" s="1">
        <v>2048</v>
      </c>
      <c r="B31">
        <v>30</v>
      </c>
      <c r="C31">
        <f>100+0.5*Table13[[#This Row],[Month]]</f>
        <v>115</v>
      </c>
      <c r="D31">
        <f>0.025*Table13[[#This Row],[RAM]]/32</f>
        <v>1.6</v>
      </c>
      <c r="E31">
        <f t="shared" si="0"/>
        <v>12.774999999999999</v>
      </c>
      <c r="F31">
        <f>19.5/4096*Table13[[#This Row],[RAM]]</f>
        <v>9.75</v>
      </c>
      <c r="G31">
        <f t="shared" si="0"/>
        <v>77.84765625</v>
      </c>
    </row>
    <row r="32" spans="1:7" x14ac:dyDescent="0.25">
      <c r="A32" s="1">
        <v>2048</v>
      </c>
      <c r="B32">
        <v>31</v>
      </c>
      <c r="C32">
        <f>100+0.5*Table13[[#This Row],[Month]]</f>
        <v>115.5</v>
      </c>
      <c r="D32">
        <f>0.025*Table13[[#This Row],[RAM]]/32</f>
        <v>1.6</v>
      </c>
      <c r="E32">
        <f t="shared" si="0"/>
        <v>14.374999999999998</v>
      </c>
      <c r="F32">
        <f>19.5/4096*Table13[[#This Row],[RAM]]</f>
        <v>9.75</v>
      </c>
      <c r="G32">
        <f t="shared" si="0"/>
        <v>87.59765625</v>
      </c>
    </row>
    <row r="33" spans="1:7" x14ac:dyDescent="0.25">
      <c r="A33" s="1">
        <v>4096</v>
      </c>
      <c r="B33">
        <v>32</v>
      </c>
      <c r="C33">
        <f>100+0.5*Table13[[#This Row],[Month]]</f>
        <v>116</v>
      </c>
      <c r="D33">
        <f>0.025*Table13[[#This Row],[RAM]]/32</f>
        <v>3.2</v>
      </c>
      <c r="E33">
        <f t="shared" si="0"/>
        <v>17.574999999999999</v>
      </c>
      <c r="F33">
        <f>19.5/4096*Table13[[#This Row],[RAM]]</f>
        <v>19.5</v>
      </c>
      <c r="G33">
        <f t="shared" si="0"/>
        <v>107.09765625</v>
      </c>
    </row>
    <row r="34" spans="1:7" x14ac:dyDescent="0.25">
      <c r="A34" s="1">
        <v>4096</v>
      </c>
      <c r="B34">
        <v>33</v>
      </c>
      <c r="C34">
        <f>100+0.5*Table13[[#This Row],[Month]]</f>
        <v>116.5</v>
      </c>
      <c r="D34">
        <f>0.025*Table13[[#This Row],[RAM]]/32</f>
        <v>3.2</v>
      </c>
      <c r="E34">
        <f t="shared" si="0"/>
        <v>20.774999999999999</v>
      </c>
      <c r="F34">
        <f>19.5/4096*Table13[[#This Row],[RAM]]</f>
        <v>19.5</v>
      </c>
      <c r="G34">
        <f t="shared" si="0"/>
        <v>126.59765625</v>
      </c>
    </row>
    <row r="35" spans="1:7" x14ac:dyDescent="0.25">
      <c r="A35" s="1">
        <v>4096</v>
      </c>
      <c r="B35">
        <v>34</v>
      </c>
      <c r="C35">
        <f>100+0.5*Table13[[#This Row],[Month]]</f>
        <v>117</v>
      </c>
      <c r="D35">
        <f>0.025*Table13[[#This Row],[RAM]]/32</f>
        <v>3.2</v>
      </c>
      <c r="E35">
        <f t="shared" si="0"/>
        <v>23.974999999999998</v>
      </c>
      <c r="F35">
        <f>19.5/4096*Table13[[#This Row],[RAM]]</f>
        <v>19.5</v>
      </c>
      <c r="G35">
        <f t="shared" si="0"/>
        <v>146.09765625</v>
      </c>
    </row>
    <row r="36" spans="1:7" x14ac:dyDescent="0.25">
      <c r="A36" s="1">
        <v>4096</v>
      </c>
      <c r="B36">
        <v>35</v>
      </c>
      <c r="C36">
        <f>100+0.5*Table13[[#This Row],[Month]]</f>
        <v>117.5</v>
      </c>
      <c r="D36">
        <f>0.025*Table13[[#This Row],[RAM]]/32</f>
        <v>3.2</v>
      </c>
      <c r="E36">
        <f t="shared" si="0"/>
        <v>27.174999999999997</v>
      </c>
      <c r="F36">
        <f>19.5/4096*Table13[[#This Row],[RAM]]</f>
        <v>19.5</v>
      </c>
      <c r="G36">
        <f t="shared" si="0"/>
        <v>165.59765625</v>
      </c>
    </row>
    <row r="37" spans="1:7" x14ac:dyDescent="0.25">
      <c r="A37" s="1">
        <v>4096</v>
      </c>
      <c r="B37">
        <v>36</v>
      </c>
      <c r="C37">
        <f>100+0.5*Table13[[#This Row],[Month]]</f>
        <v>118</v>
      </c>
      <c r="D37">
        <f>0.025*Table13[[#This Row],[RAM]]/32</f>
        <v>3.2</v>
      </c>
      <c r="E37">
        <f t="shared" si="0"/>
        <v>30.374999999999996</v>
      </c>
      <c r="F37">
        <f>19.5/4096*Table13[[#This Row],[RAM]]</f>
        <v>19.5</v>
      </c>
      <c r="G37">
        <f t="shared" si="0"/>
        <v>185.09765625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62E7-23E3-4F43-A958-5AEEDBE32EFA}">
  <dimension ref="A1:D4"/>
  <sheetViews>
    <sheetView workbookViewId="0">
      <selection activeCell="B2" sqref="B2:D4"/>
    </sheetView>
  </sheetViews>
  <sheetFormatPr defaultRowHeight="15" x14ac:dyDescent="0.25"/>
  <cols>
    <col min="1" max="1" width="16.5703125" customWidth="1"/>
    <col min="2" max="2" width="14.855468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100</v>
      </c>
      <c r="B2">
        <f t="shared" ref="B2:D4" si="0">B$1*1024*10/$A2/3600</f>
        <v>2.8444444444444446</v>
      </c>
      <c r="C2">
        <f t="shared" si="0"/>
        <v>28.444444444444443</v>
      </c>
      <c r="D2">
        <f>D$1*1024*10/$A2/3600</f>
        <v>142.22222222222223</v>
      </c>
    </row>
    <row r="3" spans="1:4" x14ac:dyDescent="0.25">
      <c r="A3">
        <v>1000</v>
      </c>
      <c r="B3">
        <f t="shared" si="0"/>
        <v>0.28444444444444444</v>
      </c>
      <c r="C3">
        <f t="shared" si="0"/>
        <v>2.8444444444444446</v>
      </c>
      <c r="D3">
        <f t="shared" si="0"/>
        <v>14.222222222222221</v>
      </c>
    </row>
    <row r="4" spans="1:4" x14ac:dyDescent="0.25">
      <c r="A4">
        <v>10000</v>
      </c>
      <c r="B4">
        <f t="shared" si="0"/>
        <v>2.8444444444444446E-2</v>
      </c>
      <c r="C4">
        <f t="shared" si="0"/>
        <v>0.28444444444444444</v>
      </c>
      <c r="D4">
        <f t="shared" si="0"/>
        <v>1.4222222222222223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4GB upfront</vt:lpstr>
      <vt:lpstr>Gradual</vt:lpstr>
      <vt:lpstr>Upload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2019-01-30T10:56:10Z</dcterms:created>
  <dcterms:modified xsi:type="dcterms:W3CDTF">2019-01-31T14:24:56Z</dcterms:modified>
</cp:coreProperties>
</file>