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355" windowHeight="7995"/>
  </bookViews>
  <sheets>
    <sheet name="事前準備データ" sheetId="5" r:id="rId1"/>
    <sheet name="GYM-083" sheetId="1" r:id="rId2"/>
  </sheets>
  <calcPr calcId="145621"/>
</workbook>
</file>

<file path=xl/calcChain.xml><?xml version="1.0" encoding="utf-8"?>
<calcChain xmlns="http://schemas.openxmlformats.org/spreadsheetml/2006/main">
  <c r="AB7" i="5" l="1"/>
  <c r="AH7" i="5" s="1"/>
  <c r="AA7" i="5"/>
  <c r="Z7" i="5"/>
  <c r="Y7" i="5"/>
  <c r="X7" i="5"/>
  <c r="AG7" i="5" s="1"/>
  <c r="AL7" i="5" s="1"/>
  <c r="W7" i="5"/>
  <c r="AF7" i="5" s="1"/>
  <c r="O7" i="5"/>
  <c r="N7" i="5"/>
  <c r="M7" i="5"/>
  <c r="U7" i="5" s="1"/>
  <c r="L7" i="5"/>
  <c r="J7" i="5" s="1"/>
  <c r="K7" i="5"/>
  <c r="AF6" i="5"/>
  <c r="AB6" i="5"/>
  <c r="AH6" i="5" s="1"/>
  <c r="AA6" i="5"/>
  <c r="Z6" i="5"/>
  <c r="Y6" i="5"/>
  <c r="X6" i="5"/>
  <c r="AG6" i="5" s="1"/>
  <c r="AL6" i="5" s="1"/>
  <c r="W6" i="5"/>
  <c r="O6" i="5"/>
  <c r="N6" i="5"/>
  <c r="M6" i="5"/>
  <c r="U6" i="5" s="1"/>
  <c r="L6" i="5"/>
  <c r="J6" i="5" s="1"/>
  <c r="K6" i="5"/>
  <c r="AG5" i="5"/>
  <c r="AL5" i="5" s="1"/>
  <c r="AF5" i="5"/>
  <c r="AB5" i="5"/>
  <c r="AH5" i="5" s="1"/>
  <c r="AA5" i="5"/>
  <c r="Z5" i="5"/>
  <c r="Y5" i="5"/>
  <c r="X5" i="5"/>
  <c r="W5" i="5"/>
  <c r="O5" i="5"/>
  <c r="N5" i="5"/>
  <c r="M5" i="5"/>
  <c r="U5" i="5" s="1"/>
  <c r="L5" i="5"/>
  <c r="J5" i="5" s="1"/>
  <c r="K5" i="5"/>
  <c r="AL4" i="5"/>
  <c r="AH4" i="5"/>
  <c r="AG4" i="5"/>
  <c r="AF4" i="5"/>
  <c r="AB4" i="5"/>
  <c r="AA4" i="5"/>
  <c r="Z4" i="5"/>
  <c r="Y4" i="5"/>
  <c r="X4" i="5"/>
  <c r="W4" i="5"/>
  <c r="O4" i="5"/>
  <c r="N4" i="5"/>
  <c r="M4" i="5"/>
  <c r="U4" i="5" s="1"/>
  <c r="L4" i="5"/>
  <c r="K4" i="5"/>
  <c r="J4" i="5"/>
  <c r="T4" i="5" l="1"/>
  <c r="AD4" i="5"/>
  <c r="AJ4" i="5" s="1"/>
  <c r="AD6" i="5"/>
  <c r="AJ6" i="5" s="1"/>
  <c r="T6" i="5"/>
  <c r="AD7" i="5"/>
  <c r="AJ7" i="5" s="1"/>
  <c r="T7" i="5"/>
  <c r="T5" i="5"/>
  <c r="AD5" i="5"/>
  <c r="AJ5" i="5" s="1"/>
  <c r="AC4" i="5" l="1"/>
  <c r="AI4" i="5" s="1"/>
  <c r="V4" i="5"/>
  <c r="AE4" i="5" s="1"/>
  <c r="AK4" i="5" s="1"/>
  <c r="V6" i="5"/>
  <c r="AE6" i="5" s="1"/>
  <c r="AK6" i="5" s="1"/>
  <c r="AC6" i="5"/>
  <c r="AI6" i="5" s="1"/>
  <c r="V5" i="5"/>
  <c r="AE5" i="5" s="1"/>
  <c r="AK5" i="5" s="1"/>
  <c r="AC5" i="5"/>
  <c r="AI5" i="5" s="1"/>
  <c r="V7" i="5"/>
  <c r="AE7" i="5" s="1"/>
  <c r="AK7" i="5" s="1"/>
  <c r="AC7" i="5"/>
  <c r="AI7" i="5" s="1"/>
</calcChain>
</file>

<file path=xl/sharedStrings.xml><?xml version="1.0" encoding="utf-8"?>
<sst xmlns="http://schemas.openxmlformats.org/spreadsheetml/2006/main" count="142" uniqueCount="89">
  <si>
    <t>DEL_FLG</t>
  </si>
  <si>
    <t>REG_USR_ID</t>
  </si>
  <si>
    <t>REG_PGM_ID</t>
  </si>
  <si>
    <t>REG_TS</t>
  </si>
  <si>
    <t>UPD_USR_ID</t>
  </si>
  <si>
    <t>UPD_PGM_ID</t>
  </si>
  <si>
    <t>UPD_TS</t>
  </si>
  <si>
    <t>VER_NO</t>
  </si>
  <si>
    <t>0</t>
  </si>
  <si>
    <t>1</t>
  </si>
  <si>
    <t>9999999999</t>
  </si>
  <si>
    <t>SI_DEAL_CD</t>
  </si>
  <si>
    <t>SI12000006</t>
  </si>
  <si>
    <t>PRJ_CD</t>
  </si>
  <si>
    <t>PJ12000055</t>
  </si>
  <si>
    <t>プロジェクト別EVM集計SNAPトラン（PJTR_PJ_PRJ_EVM_SUM_SNAP）の状態</t>
    <rPh sb="46" eb="48">
      <t>ジョウタイ</t>
    </rPh>
    <phoneticPr fontId="1"/>
  </si>
  <si>
    <t>RPT_BSDT</t>
  </si>
  <si>
    <t>PLN_STR_DT</t>
  </si>
  <si>
    <t>PLN_END_DT</t>
  </si>
  <si>
    <t>RSLT_STR_DT</t>
  </si>
  <si>
    <t>RSLT_END_DT</t>
  </si>
  <si>
    <t>FCT_CMP_DT</t>
  </si>
  <si>
    <t>FCT_CMP_MNHOUR</t>
  </si>
  <si>
    <t>DELAY_DAYS</t>
  </si>
  <si>
    <t>SPI</t>
  </si>
  <si>
    <t>CPI</t>
  </si>
  <si>
    <t>ACC_RATE</t>
  </si>
  <si>
    <t>PLN_ACC_RATE</t>
  </si>
  <si>
    <t>BAC</t>
  </si>
  <si>
    <t>PV</t>
  </si>
  <si>
    <t>EV</t>
  </si>
  <si>
    <t>AC</t>
  </si>
  <si>
    <t>EAC</t>
  </si>
  <si>
    <t>ETC</t>
  </si>
  <si>
    <t>VAC</t>
  </si>
  <si>
    <t>SV</t>
  </si>
  <si>
    <t>CV</t>
  </si>
  <si>
    <t>BAC_PRICE</t>
  </si>
  <si>
    <t>PV_PRICE</t>
  </si>
  <si>
    <t>EV_PRICE</t>
  </si>
  <si>
    <t>AC_PRICE</t>
  </si>
  <si>
    <t>EAC_PRICE</t>
  </si>
  <si>
    <t>ETC_PRICE</t>
  </si>
  <si>
    <t>VAC_PRICE</t>
  </si>
  <si>
    <t>SV_PRICE</t>
  </si>
  <si>
    <t>CV_PRICE</t>
  </si>
  <si>
    <t>AC2_PRICE</t>
  </si>
  <si>
    <t>EAC2_PRICE</t>
  </si>
  <si>
    <t>ETC2_PRICE</t>
  </si>
  <si>
    <t>VAC2_PRICE</t>
  </si>
  <si>
    <t>CV2_PRICE</t>
  </si>
  <si>
    <t>FCT_FLG</t>
  </si>
  <si>
    <t>PLN_END_AF_FLG</t>
  </si>
  <si>
    <t>CMP_AF_FLG</t>
  </si>
  <si>
    <t>2013/03/06</t>
  </si>
  <si>
    <t>2013/03/01</t>
    <phoneticPr fontId="1"/>
  </si>
  <si>
    <t>2013/03/22</t>
    <phoneticPr fontId="1"/>
  </si>
  <si>
    <t>2013/03/22</t>
    <phoneticPr fontId="1"/>
  </si>
  <si>
    <t>2013/03/02</t>
    <phoneticPr fontId="1"/>
  </si>
  <si>
    <t>2013/03/02</t>
    <phoneticPr fontId="1"/>
  </si>
  <si>
    <t>2013/03/23</t>
    <phoneticPr fontId="1"/>
  </si>
  <si>
    <t>320</t>
  </si>
  <si>
    <t>80</t>
    <phoneticPr fontId="1"/>
  </si>
  <si>
    <t>78</t>
    <phoneticPr fontId="1"/>
  </si>
  <si>
    <t>76</t>
    <phoneticPr fontId="1"/>
  </si>
  <si>
    <t>jpjprg05003</t>
  </si>
  <si>
    <t>2013/06/12</t>
    <phoneticPr fontId="1"/>
  </si>
  <si>
    <t>2013/06/12</t>
    <phoneticPr fontId="1"/>
  </si>
  <si>
    <t>2013/06/12</t>
    <phoneticPr fontId="1"/>
  </si>
  <si>
    <t>2013/03/13</t>
  </si>
  <si>
    <t>2013/03/01</t>
    <phoneticPr fontId="1"/>
  </si>
  <si>
    <t>2013/03/22</t>
    <phoneticPr fontId="1"/>
  </si>
  <si>
    <t>2013/03/02</t>
    <phoneticPr fontId="1"/>
  </si>
  <si>
    <t>2013/03/24</t>
    <phoneticPr fontId="1"/>
  </si>
  <si>
    <t>160</t>
    <phoneticPr fontId="1"/>
  </si>
  <si>
    <t>158</t>
    <phoneticPr fontId="1"/>
  </si>
  <si>
    <t>156</t>
    <phoneticPr fontId="1"/>
  </si>
  <si>
    <t>2013/06/12</t>
    <phoneticPr fontId="1"/>
  </si>
  <si>
    <t>2013/03/20</t>
  </si>
  <si>
    <t>240</t>
    <phoneticPr fontId="1"/>
  </si>
  <si>
    <t>238</t>
    <phoneticPr fontId="1"/>
  </si>
  <si>
    <t>236</t>
    <phoneticPr fontId="1"/>
  </si>
  <si>
    <t>2013/03/27</t>
  </si>
  <si>
    <t>2013/03/01</t>
    <phoneticPr fontId="1"/>
  </si>
  <si>
    <t>320</t>
    <phoneticPr fontId="1"/>
  </si>
  <si>
    <t>■シート「事前準備データ」を元に確認■</t>
    <rPh sb="14" eb="15">
      <t>モト</t>
    </rPh>
    <rPh sb="16" eb="18">
      <t>カクニン</t>
    </rPh>
    <phoneticPr fontId="1"/>
  </si>
  <si>
    <t>ツリー指定要素が「プロジェクト」で前週比較ラジオボタンを選択した状態で実行ボタンを押下した場合、差を表示している３行目の背景色及び文字色がおかしい。</t>
    <phoneticPr fontId="1"/>
  </si>
  <si>
    <t>※例えば今週のSPIが0.99で、先週のSPIが0.98だと、３行目のSPIは0.99 - 0.98 = 0.01で赤背景色、白文字で表示されている。</t>
    <rPh sb="1" eb="2">
      <t>タト</t>
    </rPh>
    <rPh sb="4" eb="6">
      <t>コンシュウ</t>
    </rPh>
    <rPh sb="17" eb="19">
      <t>センシュウ</t>
    </rPh>
    <rPh sb="32" eb="34">
      <t>ギョウメ</t>
    </rPh>
    <rPh sb="58" eb="59">
      <t>アカ</t>
    </rPh>
    <rPh sb="59" eb="62">
      <t>ハイケイショク</t>
    </rPh>
    <rPh sb="63" eb="64">
      <t>シロ</t>
    </rPh>
    <rPh sb="64" eb="66">
      <t>モジ</t>
    </rPh>
    <rPh sb="67" eb="69">
      <t>ヒョウジ</t>
    </rPh>
    <phoneticPr fontId="1"/>
  </si>
  <si>
    <r>
      <t>（</t>
    </r>
    <r>
      <rPr>
        <b/>
        <sz val="14"/>
        <color rgb="FFFF0000"/>
        <rFont val="Calibri"/>
        <family val="2"/>
      </rPr>
      <t>SPI</t>
    </r>
    <r>
      <rPr>
        <b/>
        <sz val="14"/>
        <color rgb="FFFF0000"/>
        <rFont val="ＭＳ Ｐゴシック"/>
        <family val="3"/>
        <charset val="128"/>
        <scheme val="minor"/>
      </rPr>
      <t>、</t>
    </r>
    <r>
      <rPr>
        <b/>
        <sz val="14"/>
        <color rgb="FFFF0000"/>
        <rFont val="Calibri"/>
        <family val="2"/>
      </rPr>
      <t>CPI</t>
    </r>
    <r>
      <rPr>
        <b/>
        <sz val="14"/>
        <color rgb="FFFF0000"/>
        <rFont val="ＭＳ Ｐゴシック"/>
        <family val="3"/>
        <charset val="128"/>
        <scheme val="minor"/>
      </rPr>
      <t>だけでなく</t>
    </r>
    <r>
      <rPr>
        <b/>
        <sz val="14"/>
        <color rgb="FFFF0000"/>
        <rFont val="Calibri"/>
        <family val="2"/>
      </rPr>
      <t>EV</t>
    </r>
    <r>
      <rPr>
        <b/>
        <sz val="14"/>
        <color rgb="FFFF0000"/>
        <rFont val="ＭＳ Ｐゴシック"/>
        <family val="3"/>
        <charset val="128"/>
        <scheme val="minor"/>
      </rPr>
      <t>、</t>
    </r>
    <r>
      <rPr>
        <b/>
        <sz val="14"/>
        <color rgb="FFFF0000"/>
        <rFont val="Calibri"/>
        <family val="2"/>
      </rPr>
      <t>AC</t>
    </r>
    <r>
      <rPr>
        <b/>
        <sz val="14"/>
        <color rgb="FFFF0000"/>
        <rFont val="ＭＳ Ｐゴシック"/>
        <family val="3"/>
        <charset val="128"/>
        <scheme val="minor"/>
      </rPr>
      <t>、</t>
    </r>
    <r>
      <rPr>
        <b/>
        <sz val="14"/>
        <color rgb="FFFF0000"/>
        <rFont val="Calibri"/>
        <family val="2"/>
      </rPr>
      <t>EAC</t>
    </r>
    <r>
      <rPr>
        <b/>
        <sz val="14"/>
        <color rgb="FFFF0000"/>
        <rFont val="ＭＳ Ｐゴシック"/>
        <family val="3"/>
        <charset val="128"/>
        <scheme val="minor"/>
      </rPr>
      <t>、</t>
    </r>
    <r>
      <rPr>
        <b/>
        <sz val="14"/>
        <color rgb="FFFF0000"/>
        <rFont val="Calibri"/>
        <family val="2"/>
      </rPr>
      <t>VAC</t>
    </r>
    <r>
      <rPr>
        <b/>
        <sz val="14"/>
        <color rgb="FFFF0000"/>
        <rFont val="ＭＳ Ｐゴシック"/>
        <family val="3"/>
        <charset val="128"/>
        <scheme val="minor"/>
      </rPr>
      <t>、</t>
    </r>
    <r>
      <rPr>
        <b/>
        <sz val="14"/>
        <color rgb="FFFF0000"/>
        <rFont val="Calibri"/>
        <family val="2"/>
      </rPr>
      <t>SV</t>
    </r>
    <r>
      <rPr>
        <b/>
        <sz val="14"/>
        <color rgb="FFFF0000"/>
        <rFont val="ＭＳ Ｐゴシック"/>
        <family val="3"/>
        <charset val="128"/>
        <scheme val="minor"/>
      </rPr>
      <t>、</t>
    </r>
    <r>
      <rPr>
        <b/>
        <sz val="14"/>
        <color rgb="FFFF0000"/>
        <rFont val="Calibri"/>
        <family val="2"/>
      </rPr>
      <t>CV</t>
    </r>
    <r>
      <rPr>
        <b/>
        <sz val="14"/>
        <color rgb="FFFF0000"/>
        <rFont val="ＭＳ Ｐゴシック"/>
        <family val="3"/>
        <charset val="128"/>
        <scheme val="minor"/>
      </rPr>
      <t>も要検討）</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</si>
</sst>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sz val="11"/>
      <color rgb="FFFF0000"/>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
      <b/>
      <sz val="11"/>
      <color theme="1"/>
      <name val="ＭＳ Ｐゴシック"/>
      <family val="3"/>
      <charset val="128"/>
      <scheme val="minor"/>
    </font>
    <font>
      <b/>
      <sz val="14"/>
      <color rgb="FFFF0000"/>
      <name val="ＭＳ Ｐゴシック"/>
      <family val="3"/>
      <charset val="128"/>
      <scheme val="minor"/>
    </font>
    <font>
      <b/>
      <sz val="14"/>
      <color rgb="FFFF0000"/>
      <name val="Calibri"/>
      <family val="2"/>
    </font>
  </fonts>
  <fills count="5">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3">
    <xf numFmtId="0" fontId="0" fillId="0" borderId="0" xfId="0">
      <alignment vertical="center"/>
    </xf>
    <xf numFmtId="49" fontId="0" fillId="0" borderId="0" xfId="0" applyNumberFormat="1">
      <alignment vertical="center"/>
    </xf>
    <xf numFmtId="49" fontId="4" fillId="0" borderId="1" xfId="0" applyNumberFormat="1" applyFont="1" applyBorder="1">
      <alignment vertical="center"/>
    </xf>
    <xf numFmtId="49" fontId="4" fillId="4" borderId="1" xfId="0" applyNumberFormat="1" applyFont="1" applyFill="1" applyBorder="1">
      <alignment vertical="center"/>
    </xf>
    <xf numFmtId="49" fontId="4" fillId="3" borderId="1" xfId="0" applyNumberFormat="1" applyFont="1" applyFill="1" applyBorder="1">
      <alignment vertical="center"/>
    </xf>
    <xf numFmtId="49" fontId="6" fillId="2" borderId="0" xfId="0" applyNumberFormat="1" applyFont="1" applyFill="1">
      <alignment vertical="center"/>
    </xf>
    <xf numFmtId="49" fontId="0" fillId="2" borderId="0" xfId="0" applyNumberFormat="1" applyFill="1">
      <alignment vertical="center"/>
    </xf>
    <xf numFmtId="0" fontId="3" fillId="2" borderId="0" xfId="0" applyFont="1" applyFill="1" applyAlignment="1">
      <alignment horizontal="left" vertical="center"/>
    </xf>
    <xf numFmtId="49" fontId="0" fillId="2" borderId="0" xfId="0" applyNumberFormat="1" applyFill="1" applyBorder="1">
      <alignment vertical="center"/>
    </xf>
    <xf numFmtId="0" fontId="4" fillId="0" borderId="0" xfId="0" applyFont="1">
      <alignment vertical="center"/>
    </xf>
    <xf numFmtId="49" fontId="5" fillId="0" borderId="1" xfId="0" applyNumberFormat="1" applyFont="1" applyBorder="1">
      <alignment vertical="center"/>
    </xf>
    <xf numFmtId="49" fontId="5" fillId="0" borderId="1" xfId="0" quotePrefix="1" applyNumberFormat="1" applyFont="1" applyBorder="1">
      <alignment vertical="center"/>
    </xf>
    <xf numFmtId="0" fontId="7" fillId="2" borderId="0" xfId="0" applyFont="1" applyFill="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53</xdr:col>
      <xdr:colOff>10797</xdr:colOff>
      <xdr:row>51</xdr:row>
      <xdr:rowOff>117906</xdr:rowOff>
    </xdr:to>
    <xdr:pic>
      <xdr:nvPicPr>
        <xdr:cNvPr id="2" name="図 1"/>
        <xdr:cNvPicPr>
          <a:picLocks noChangeAspect="1"/>
        </xdr:cNvPicPr>
      </xdr:nvPicPr>
      <xdr:blipFill>
        <a:blip xmlns:r="http://schemas.openxmlformats.org/officeDocument/2006/relationships" r:embed="rId1"/>
        <a:stretch>
          <a:fillRect/>
        </a:stretch>
      </xdr:blipFill>
      <xdr:spPr>
        <a:xfrm>
          <a:off x="235324" y="13828059"/>
          <a:ext cx="12247620" cy="7009524"/>
        </a:xfrm>
        <a:prstGeom prst="rect">
          <a:avLst/>
        </a:prstGeom>
      </xdr:spPr>
    </xdr:pic>
    <xdr:clientData/>
  </xdr:twoCellAnchor>
  <xdr:twoCellAnchor>
    <xdr:from>
      <xdr:col>38</xdr:col>
      <xdr:colOff>100853</xdr:colOff>
      <xdr:row>29</xdr:row>
      <xdr:rowOff>22413</xdr:rowOff>
    </xdr:from>
    <xdr:to>
      <xdr:col>43</xdr:col>
      <xdr:colOff>67235</xdr:colOff>
      <xdr:row>31</xdr:row>
      <xdr:rowOff>156882</xdr:rowOff>
    </xdr:to>
    <xdr:sp macro="" textlink="">
      <xdr:nvSpPr>
        <xdr:cNvPr id="19" name="フローチャート: 処理 18"/>
        <xdr:cNvSpPr/>
      </xdr:nvSpPr>
      <xdr:spPr>
        <a:xfrm>
          <a:off x="9043147" y="17044148"/>
          <a:ext cx="1143000" cy="470646"/>
        </a:xfrm>
        <a:prstGeom prst="flowChartProcess">
          <a:avLst/>
        </a:prstGeom>
        <a:noFill/>
        <a:ln w="5715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224118</xdr:colOff>
      <xdr:row>33</xdr:row>
      <xdr:rowOff>145676</xdr:rowOff>
    </xdr:from>
    <xdr:to>
      <xdr:col>40</xdr:col>
      <xdr:colOff>201707</xdr:colOff>
      <xdr:row>42</xdr:row>
      <xdr:rowOff>11205</xdr:rowOff>
    </xdr:to>
    <xdr:sp macro="" textlink="">
      <xdr:nvSpPr>
        <xdr:cNvPr id="20" name="四角形吹き出し 19"/>
        <xdr:cNvSpPr/>
      </xdr:nvSpPr>
      <xdr:spPr>
        <a:xfrm>
          <a:off x="3753971" y="5647764"/>
          <a:ext cx="5860677" cy="1378323"/>
        </a:xfrm>
        <a:prstGeom prst="wedgeRectCallout">
          <a:avLst>
            <a:gd name="adj1" fmla="val 41109"/>
            <a:gd name="adj2" fmla="val -81873"/>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chemeClr val="bg1"/>
              </a:solidFill>
            </a:rPr>
            <a:t>ツリー指定要素が「プロジェクト」で前週比較ラジオボタンを選択した状態で実行ボタンを押下した場合、差を表示している３行目の背景色及び文字色がおかしい。（</a:t>
          </a:r>
          <a:r>
            <a:rPr kumimoji="1" lang="en-US" altLang="ja-JP" sz="1400" b="1">
              <a:solidFill>
                <a:schemeClr val="bg1"/>
              </a:solidFill>
            </a:rPr>
            <a:t>SPI</a:t>
          </a:r>
          <a:r>
            <a:rPr kumimoji="1" lang="ja-JP" altLang="en-US" sz="1400" b="1">
              <a:solidFill>
                <a:schemeClr val="bg1"/>
              </a:solidFill>
            </a:rPr>
            <a:t>、</a:t>
          </a:r>
          <a:r>
            <a:rPr kumimoji="1" lang="en-US" altLang="ja-JP" sz="1400" b="1">
              <a:solidFill>
                <a:schemeClr val="bg1"/>
              </a:solidFill>
            </a:rPr>
            <a:t>CPI</a:t>
          </a:r>
          <a:r>
            <a:rPr kumimoji="1" lang="ja-JP" altLang="en-US" sz="1400" b="1">
              <a:solidFill>
                <a:schemeClr val="bg1"/>
              </a:solidFill>
            </a:rPr>
            <a:t>だけでなく</a:t>
          </a:r>
          <a:r>
            <a:rPr kumimoji="1" lang="en-US" altLang="ja-JP" sz="1400" b="1">
              <a:solidFill>
                <a:schemeClr val="bg1"/>
              </a:solidFill>
            </a:rPr>
            <a:t>EV</a:t>
          </a:r>
          <a:r>
            <a:rPr kumimoji="1" lang="ja-JP" altLang="en-US" sz="1400" b="1">
              <a:solidFill>
                <a:schemeClr val="bg1"/>
              </a:solidFill>
            </a:rPr>
            <a:t>、</a:t>
          </a:r>
          <a:r>
            <a:rPr kumimoji="1" lang="en-US" altLang="ja-JP" sz="1400" b="1">
              <a:solidFill>
                <a:schemeClr val="bg1"/>
              </a:solidFill>
            </a:rPr>
            <a:t>AC</a:t>
          </a:r>
          <a:r>
            <a:rPr kumimoji="1" lang="ja-JP" altLang="en-US" sz="1400" b="1">
              <a:solidFill>
                <a:schemeClr val="bg1"/>
              </a:solidFill>
            </a:rPr>
            <a:t>、</a:t>
          </a:r>
          <a:r>
            <a:rPr kumimoji="1" lang="en-US" altLang="ja-JP" sz="1400" b="1">
              <a:solidFill>
                <a:schemeClr val="bg1"/>
              </a:solidFill>
            </a:rPr>
            <a:t>EAC</a:t>
          </a:r>
          <a:r>
            <a:rPr kumimoji="1" lang="ja-JP" altLang="en-US" sz="1400" b="1">
              <a:solidFill>
                <a:schemeClr val="bg1"/>
              </a:solidFill>
            </a:rPr>
            <a:t>、</a:t>
          </a:r>
          <a:r>
            <a:rPr kumimoji="1" lang="en-US" altLang="ja-JP" sz="1400" b="1">
              <a:solidFill>
                <a:schemeClr val="bg1"/>
              </a:solidFill>
            </a:rPr>
            <a:t>VAC</a:t>
          </a:r>
          <a:r>
            <a:rPr kumimoji="1" lang="ja-JP" altLang="en-US" sz="1400" b="1">
              <a:solidFill>
                <a:schemeClr val="bg1"/>
              </a:solidFill>
            </a:rPr>
            <a:t>、</a:t>
          </a:r>
          <a:r>
            <a:rPr kumimoji="1" lang="en-US" altLang="ja-JP" sz="1400" b="1">
              <a:solidFill>
                <a:schemeClr val="bg1"/>
              </a:solidFill>
            </a:rPr>
            <a:t>SV</a:t>
          </a:r>
          <a:r>
            <a:rPr kumimoji="1" lang="ja-JP" altLang="en-US" sz="1400" b="1">
              <a:solidFill>
                <a:schemeClr val="bg1"/>
              </a:solidFill>
            </a:rPr>
            <a:t>、</a:t>
          </a:r>
          <a:r>
            <a:rPr kumimoji="1" lang="en-US" altLang="ja-JP" sz="1400" b="1">
              <a:solidFill>
                <a:schemeClr val="bg1"/>
              </a:solidFill>
            </a:rPr>
            <a:t>CV</a:t>
          </a:r>
          <a:r>
            <a:rPr kumimoji="1" lang="ja-JP" altLang="en-US" sz="1400" b="1">
              <a:solidFill>
                <a:schemeClr val="bg1"/>
              </a:solidFill>
            </a:rPr>
            <a:t>も要検討）</a:t>
          </a:r>
          <a:endParaRPr kumimoji="1" lang="en-US" altLang="ja-JP" sz="1400" b="1">
            <a:solidFill>
              <a:schemeClr val="bg1"/>
            </a:solidFill>
          </a:endParaRPr>
        </a:p>
      </xdr:txBody>
    </xdr:sp>
    <xdr:clientData/>
  </xdr:twoCellAnchor>
  <xdr:twoCellAnchor>
    <xdr:from>
      <xdr:col>10</xdr:col>
      <xdr:colOff>89648</xdr:colOff>
      <xdr:row>43</xdr:row>
      <xdr:rowOff>56031</xdr:rowOff>
    </xdr:from>
    <xdr:to>
      <xdr:col>52</xdr:col>
      <xdr:colOff>44823</xdr:colOff>
      <xdr:row>46</xdr:row>
      <xdr:rowOff>145678</xdr:rowOff>
    </xdr:to>
    <xdr:sp macro="" textlink="">
      <xdr:nvSpPr>
        <xdr:cNvPr id="25" name="四角形吹き出し 24"/>
        <xdr:cNvSpPr/>
      </xdr:nvSpPr>
      <xdr:spPr>
        <a:xfrm>
          <a:off x="2442883" y="7239002"/>
          <a:ext cx="9838764" cy="593911"/>
        </a:xfrm>
        <a:prstGeom prst="wedgeRectCallout">
          <a:avLst>
            <a:gd name="adj1" fmla="val -18621"/>
            <a:gd name="adj2" fmla="val -27948"/>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基本設計書の仕様補足説明</a:t>
          </a:r>
          <a:r>
            <a:rPr kumimoji="1" lang="en-US" altLang="ja-JP" sz="1100" b="1">
              <a:solidFill>
                <a:schemeClr val="bg1"/>
              </a:solidFill>
            </a:rPr>
            <a:t>(DPJPRG04000) No1</a:t>
          </a:r>
          <a:r>
            <a:rPr kumimoji="1" lang="ja-JP" altLang="en-US" sz="1100" b="1">
              <a:solidFill>
                <a:schemeClr val="bg1"/>
              </a:solidFill>
            </a:rPr>
            <a:t>に従って実装されているが、今回のケースが明確に記載されていないので検討が必要です。</a:t>
          </a:r>
          <a:endParaRPr kumimoji="1" lang="en-US" altLang="ja-JP" sz="1100" b="1">
            <a:solidFill>
              <a:schemeClr val="bg1"/>
            </a:solidFill>
          </a:endParaRPr>
        </a:p>
        <a:p>
          <a:pPr algn="l"/>
          <a:endParaRPr kumimoji="1" lang="en-US" altLang="ja-JP" sz="1100" b="1">
            <a:solidFill>
              <a:schemeClr val="bg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7"/>
  <sheetViews>
    <sheetView tabSelected="1" zoomScale="80" zoomScaleNormal="80" workbookViewId="0"/>
  </sheetViews>
  <sheetFormatPr defaultRowHeight="13.5" x14ac:dyDescent="0.15"/>
  <cols>
    <col min="1" max="1" width="2.625" style="1" customWidth="1"/>
    <col min="2" max="16384" width="9" style="1"/>
  </cols>
  <sheetData>
    <row r="2" spans="2:49" customFormat="1" x14ac:dyDescent="0.15">
      <c r="B2" s="9" t="s">
        <v>15</v>
      </c>
    </row>
    <row r="3" spans="2:49" customFormat="1" x14ac:dyDescent="0.15">
      <c r="B3" s="3" t="s">
        <v>13</v>
      </c>
      <c r="C3" s="3" t="s">
        <v>16</v>
      </c>
      <c r="D3" s="3" t="s">
        <v>11</v>
      </c>
      <c r="E3" s="3" t="s">
        <v>17</v>
      </c>
      <c r="F3" s="3" t="s">
        <v>18</v>
      </c>
      <c r="G3" s="3" t="s">
        <v>19</v>
      </c>
      <c r="H3" s="3" t="s">
        <v>20</v>
      </c>
      <c r="I3" s="3" t="s">
        <v>21</v>
      </c>
      <c r="J3" s="3" t="s">
        <v>22</v>
      </c>
      <c r="K3" s="3" t="s">
        <v>23</v>
      </c>
      <c r="L3" s="3" t="s">
        <v>24</v>
      </c>
      <c r="M3" s="3" t="s">
        <v>25</v>
      </c>
      <c r="N3" s="3" t="s">
        <v>26</v>
      </c>
      <c r="O3" s="3" t="s">
        <v>27</v>
      </c>
      <c r="P3" s="3" t="s">
        <v>28</v>
      </c>
      <c r="Q3" s="3" t="s">
        <v>29</v>
      </c>
      <c r="R3" s="3" t="s">
        <v>30</v>
      </c>
      <c r="S3" s="3" t="s">
        <v>31</v>
      </c>
      <c r="T3" s="3" t="s">
        <v>32</v>
      </c>
      <c r="U3" s="3" t="s">
        <v>33</v>
      </c>
      <c r="V3" s="3" t="s">
        <v>34</v>
      </c>
      <c r="W3" s="3" t="s">
        <v>35</v>
      </c>
      <c r="X3" s="3" t="s">
        <v>36</v>
      </c>
      <c r="Y3" s="3" t="s">
        <v>37</v>
      </c>
      <c r="Z3" s="3" t="s">
        <v>38</v>
      </c>
      <c r="AA3" s="3" t="s">
        <v>39</v>
      </c>
      <c r="AB3" s="3" t="s">
        <v>40</v>
      </c>
      <c r="AC3" s="3" t="s">
        <v>41</v>
      </c>
      <c r="AD3" s="3" t="s">
        <v>42</v>
      </c>
      <c r="AE3" s="3" t="s">
        <v>43</v>
      </c>
      <c r="AF3" s="3" t="s">
        <v>44</v>
      </c>
      <c r="AG3" s="3" t="s">
        <v>45</v>
      </c>
      <c r="AH3" s="3" t="s">
        <v>46</v>
      </c>
      <c r="AI3" s="3" t="s">
        <v>47</v>
      </c>
      <c r="AJ3" s="3" t="s">
        <v>48</v>
      </c>
      <c r="AK3" s="3" t="s">
        <v>49</v>
      </c>
      <c r="AL3" s="3" t="s">
        <v>50</v>
      </c>
      <c r="AM3" s="3" t="s">
        <v>51</v>
      </c>
      <c r="AN3" s="3" t="s">
        <v>52</v>
      </c>
      <c r="AO3" s="3" t="s">
        <v>53</v>
      </c>
      <c r="AP3" s="3" t="s">
        <v>0</v>
      </c>
      <c r="AQ3" s="3" t="s">
        <v>1</v>
      </c>
      <c r="AR3" s="3" t="s">
        <v>2</v>
      </c>
      <c r="AS3" s="3" t="s">
        <v>3</v>
      </c>
      <c r="AT3" s="3" t="s">
        <v>4</v>
      </c>
      <c r="AU3" s="3" t="s">
        <v>5</v>
      </c>
      <c r="AV3" s="3" t="s">
        <v>6</v>
      </c>
      <c r="AW3" s="3" t="s">
        <v>7</v>
      </c>
    </row>
    <row r="4" spans="2:49" customFormat="1" x14ac:dyDescent="0.15">
      <c r="B4" s="2" t="s">
        <v>14</v>
      </c>
      <c r="C4" s="10" t="s">
        <v>54</v>
      </c>
      <c r="D4" s="2" t="s">
        <v>12</v>
      </c>
      <c r="E4" s="10" t="s">
        <v>55</v>
      </c>
      <c r="F4" s="10" t="s">
        <v>57</v>
      </c>
      <c r="G4" s="10" t="s">
        <v>59</v>
      </c>
      <c r="H4" s="2"/>
      <c r="I4" s="10" t="s">
        <v>60</v>
      </c>
      <c r="J4" s="4">
        <f>P4/L4</f>
        <v>328.20512820512823</v>
      </c>
      <c r="K4" s="4">
        <f>I4-F4</f>
        <v>1</v>
      </c>
      <c r="L4" s="4">
        <f>R4/Q4</f>
        <v>0.97499999999999998</v>
      </c>
      <c r="M4" s="4">
        <f>S4/Q4</f>
        <v>0.95</v>
      </c>
      <c r="N4" s="4">
        <f>R4/P4</f>
        <v>0.24374999999999999</v>
      </c>
      <c r="O4" s="4">
        <f>Q4/P4</f>
        <v>0.25</v>
      </c>
      <c r="P4" s="4" t="s">
        <v>61</v>
      </c>
      <c r="Q4" s="2" t="s">
        <v>62</v>
      </c>
      <c r="R4" s="2" t="s">
        <v>63</v>
      </c>
      <c r="S4" s="2" t="s">
        <v>64</v>
      </c>
      <c r="T4" s="4">
        <f>S4+U4</f>
        <v>330.73684210526318</v>
      </c>
      <c r="U4" s="4">
        <f>(P4-R4)/M4</f>
        <v>254.73684210526318</v>
      </c>
      <c r="V4" s="4">
        <f>P4-T4</f>
        <v>-10.736842105263179</v>
      </c>
      <c r="W4" s="4">
        <f>R4-Q4</f>
        <v>-2</v>
      </c>
      <c r="X4" s="4">
        <f>S4-Q4</f>
        <v>-4</v>
      </c>
      <c r="Y4" s="4">
        <f t="shared" ref="Y4:AG7" si="0">P4*$L$20</f>
        <v>0</v>
      </c>
      <c r="Z4" s="4">
        <f t="shared" si="0"/>
        <v>0</v>
      </c>
      <c r="AA4" s="4">
        <f t="shared" si="0"/>
        <v>0</v>
      </c>
      <c r="AB4" s="4">
        <f t="shared" si="0"/>
        <v>0</v>
      </c>
      <c r="AC4" s="4">
        <f t="shared" si="0"/>
        <v>0</v>
      </c>
      <c r="AD4" s="4">
        <f t="shared" si="0"/>
        <v>0</v>
      </c>
      <c r="AE4" s="4">
        <f t="shared" si="0"/>
        <v>0</v>
      </c>
      <c r="AF4" s="4">
        <f t="shared" si="0"/>
        <v>0</v>
      </c>
      <c r="AG4" s="4">
        <f t="shared" si="0"/>
        <v>0</v>
      </c>
      <c r="AH4" s="4">
        <f t="shared" ref="AH4:AK7" si="1">AB4-1</f>
        <v>-1</v>
      </c>
      <c r="AI4" s="4">
        <f t="shared" si="1"/>
        <v>-1</v>
      </c>
      <c r="AJ4" s="4">
        <f t="shared" si="1"/>
        <v>-1</v>
      </c>
      <c r="AK4" s="4">
        <f t="shared" si="1"/>
        <v>-1</v>
      </c>
      <c r="AL4" s="4">
        <f>AG4-1</f>
        <v>-1</v>
      </c>
      <c r="AM4" s="2" t="s">
        <v>8</v>
      </c>
      <c r="AN4" s="2" t="s">
        <v>8</v>
      </c>
      <c r="AO4" s="2" t="s">
        <v>8</v>
      </c>
      <c r="AP4" s="2" t="s">
        <v>8</v>
      </c>
      <c r="AQ4" s="2" t="s">
        <v>10</v>
      </c>
      <c r="AR4" s="2" t="s">
        <v>65</v>
      </c>
      <c r="AS4" s="11" t="s">
        <v>67</v>
      </c>
      <c r="AT4" s="2" t="s">
        <v>10</v>
      </c>
      <c r="AU4" s="2" t="s">
        <v>65</v>
      </c>
      <c r="AV4" s="11" t="s">
        <v>68</v>
      </c>
      <c r="AW4" s="2" t="s">
        <v>9</v>
      </c>
    </row>
    <row r="5" spans="2:49" customFormat="1" x14ac:dyDescent="0.15">
      <c r="B5" s="2" t="s">
        <v>14</v>
      </c>
      <c r="C5" s="10" t="s">
        <v>69</v>
      </c>
      <c r="D5" s="2" t="s">
        <v>12</v>
      </c>
      <c r="E5" s="10" t="s">
        <v>70</v>
      </c>
      <c r="F5" s="10" t="s">
        <v>71</v>
      </c>
      <c r="G5" s="10" t="s">
        <v>72</v>
      </c>
      <c r="H5" s="2"/>
      <c r="I5" s="10" t="s">
        <v>73</v>
      </c>
      <c r="J5" s="4">
        <f t="shared" ref="J5:J7" si="2">P5/L5</f>
        <v>324.05063291139237</v>
      </c>
      <c r="K5" s="4">
        <f>I5-F5</f>
        <v>2</v>
      </c>
      <c r="L5" s="4">
        <f>R5/Q5</f>
        <v>0.98750000000000004</v>
      </c>
      <c r="M5" s="4">
        <f t="shared" ref="M5:M7" si="3">S5/Q5</f>
        <v>0.97499999999999998</v>
      </c>
      <c r="N5" s="4">
        <f t="shared" ref="N5:N7" si="4">R5/P5</f>
        <v>0.49375000000000002</v>
      </c>
      <c r="O5" s="4">
        <f t="shared" ref="O5:O7" si="5">Q5/P5</f>
        <v>0.5</v>
      </c>
      <c r="P5" s="4" t="s">
        <v>61</v>
      </c>
      <c r="Q5" s="2" t="s">
        <v>74</v>
      </c>
      <c r="R5" s="2" t="s">
        <v>75</v>
      </c>
      <c r="S5" s="2" t="s">
        <v>76</v>
      </c>
      <c r="T5" s="4">
        <f>S5+U5</f>
        <v>322.15384615384619</v>
      </c>
      <c r="U5" s="4">
        <f>(P5-R5)/M5</f>
        <v>166.15384615384616</v>
      </c>
      <c r="V5" s="4">
        <f t="shared" ref="V5:V7" si="6">P5-T5</f>
        <v>-2.1538461538461888</v>
      </c>
      <c r="W5" s="4">
        <f>R5-Q5</f>
        <v>-2</v>
      </c>
      <c r="X5" s="4">
        <f>S5-Q5</f>
        <v>-4</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1"/>
        <v>-1</v>
      </c>
      <c r="AI5" s="4">
        <f t="shared" si="1"/>
        <v>-1</v>
      </c>
      <c r="AJ5" s="4">
        <f t="shared" si="1"/>
        <v>-1</v>
      </c>
      <c r="AK5" s="4">
        <f t="shared" si="1"/>
        <v>-1</v>
      </c>
      <c r="AL5" s="4">
        <f t="shared" ref="AL5:AL7" si="7">AG5-1</f>
        <v>-1</v>
      </c>
      <c r="AM5" s="2" t="s">
        <v>8</v>
      </c>
      <c r="AN5" s="2" t="s">
        <v>8</v>
      </c>
      <c r="AO5" s="2" t="s">
        <v>8</v>
      </c>
      <c r="AP5" s="2" t="s">
        <v>8</v>
      </c>
      <c r="AQ5" s="2" t="s">
        <v>10</v>
      </c>
      <c r="AR5" s="2" t="s">
        <v>65</v>
      </c>
      <c r="AS5" s="11" t="s">
        <v>77</v>
      </c>
      <c r="AT5" s="2" t="s">
        <v>10</v>
      </c>
      <c r="AU5" s="2" t="s">
        <v>65</v>
      </c>
      <c r="AV5" s="11" t="s">
        <v>77</v>
      </c>
      <c r="AW5" s="2" t="s">
        <v>9</v>
      </c>
    </row>
    <row r="6" spans="2:49" customFormat="1" x14ac:dyDescent="0.15">
      <c r="B6" s="2" t="s">
        <v>14</v>
      </c>
      <c r="C6" s="10" t="s">
        <v>78</v>
      </c>
      <c r="D6" s="2" t="s">
        <v>12</v>
      </c>
      <c r="E6" s="10" t="s">
        <v>55</v>
      </c>
      <c r="F6" s="10" t="s">
        <v>57</v>
      </c>
      <c r="G6" s="10" t="s">
        <v>59</v>
      </c>
      <c r="H6" s="2"/>
      <c r="I6" s="10" t="s">
        <v>60</v>
      </c>
      <c r="J6" s="4">
        <f t="shared" si="2"/>
        <v>322.68907563025209</v>
      </c>
      <c r="K6" s="4">
        <f>I6-F6</f>
        <v>1</v>
      </c>
      <c r="L6" s="4">
        <f>R6/Q6</f>
        <v>0.9916666666666667</v>
      </c>
      <c r="M6" s="4">
        <f t="shared" si="3"/>
        <v>0.98333333333333328</v>
      </c>
      <c r="N6" s="4">
        <f t="shared" si="4"/>
        <v>0.74375000000000002</v>
      </c>
      <c r="O6" s="4">
        <f t="shared" si="5"/>
        <v>0.75</v>
      </c>
      <c r="P6" s="4" t="s">
        <v>61</v>
      </c>
      <c r="Q6" s="2" t="s">
        <v>79</v>
      </c>
      <c r="R6" s="2" t="s">
        <v>80</v>
      </c>
      <c r="S6" s="2" t="s">
        <v>81</v>
      </c>
      <c r="T6" s="4">
        <f>S6+U6</f>
        <v>319.38983050847457</v>
      </c>
      <c r="U6" s="4">
        <f>(P6-R6)/M6</f>
        <v>83.389830508474574</v>
      </c>
      <c r="V6" s="4">
        <f t="shared" si="6"/>
        <v>0.61016949152542566</v>
      </c>
      <c r="W6" s="4">
        <f>R6-Q6</f>
        <v>-2</v>
      </c>
      <c r="X6" s="4">
        <f>S6-Q6</f>
        <v>-4</v>
      </c>
      <c r="Y6" s="4">
        <f t="shared" si="0"/>
        <v>0</v>
      </c>
      <c r="Z6" s="4">
        <f t="shared" si="0"/>
        <v>0</v>
      </c>
      <c r="AA6" s="4">
        <f t="shared" si="0"/>
        <v>0</v>
      </c>
      <c r="AB6" s="4">
        <f t="shared" si="0"/>
        <v>0</v>
      </c>
      <c r="AC6" s="4">
        <f t="shared" si="0"/>
        <v>0</v>
      </c>
      <c r="AD6" s="4">
        <f t="shared" si="0"/>
        <v>0</v>
      </c>
      <c r="AE6" s="4">
        <f t="shared" si="0"/>
        <v>0</v>
      </c>
      <c r="AF6" s="4">
        <f t="shared" si="0"/>
        <v>0</v>
      </c>
      <c r="AG6" s="4">
        <f t="shared" si="0"/>
        <v>0</v>
      </c>
      <c r="AH6" s="4">
        <f t="shared" si="1"/>
        <v>-1</v>
      </c>
      <c r="AI6" s="4">
        <f t="shared" si="1"/>
        <v>-1</v>
      </c>
      <c r="AJ6" s="4">
        <f t="shared" si="1"/>
        <v>-1</v>
      </c>
      <c r="AK6" s="4">
        <f t="shared" si="1"/>
        <v>-1</v>
      </c>
      <c r="AL6" s="4">
        <f t="shared" si="7"/>
        <v>-1</v>
      </c>
      <c r="AM6" s="2" t="s">
        <v>9</v>
      </c>
      <c r="AN6" s="2" t="s">
        <v>8</v>
      </c>
      <c r="AO6" s="2" t="s">
        <v>8</v>
      </c>
      <c r="AP6" s="2" t="s">
        <v>8</v>
      </c>
      <c r="AQ6" s="2" t="s">
        <v>10</v>
      </c>
      <c r="AR6" s="2" t="s">
        <v>65</v>
      </c>
      <c r="AS6" s="11" t="s">
        <v>77</v>
      </c>
      <c r="AT6" s="2" t="s">
        <v>10</v>
      </c>
      <c r="AU6" s="2" t="s">
        <v>65</v>
      </c>
      <c r="AV6" s="11" t="s">
        <v>66</v>
      </c>
      <c r="AW6" s="2" t="s">
        <v>9</v>
      </c>
    </row>
    <row r="7" spans="2:49" customFormat="1" x14ac:dyDescent="0.15">
      <c r="B7" s="2" t="s">
        <v>14</v>
      </c>
      <c r="C7" s="10" t="s">
        <v>82</v>
      </c>
      <c r="D7" s="2" t="s">
        <v>12</v>
      </c>
      <c r="E7" s="10" t="s">
        <v>83</v>
      </c>
      <c r="F7" s="10" t="s">
        <v>56</v>
      </c>
      <c r="G7" s="10" t="s">
        <v>58</v>
      </c>
      <c r="H7" s="10" t="s">
        <v>56</v>
      </c>
      <c r="I7" s="10" t="s">
        <v>56</v>
      </c>
      <c r="J7" s="4">
        <f t="shared" si="2"/>
        <v>320</v>
      </c>
      <c r="K7" s="4">
        <f>I7-F7</f>
        <v>0</v>
      </c>
      <c r="L7" s="4">
        <f>R7/Q7</f>
        <v>1</v>
      </c>
      <c r="M7" s="4">
        <f t="shared" si="3"/>
        <v>1</v>
      </c>
      <c r="N7" s="4">
        <f t="shared" si="4"/>
        <v>1</v>
      </c>
      <c r="O7" s="4">
        <f t="shared" si="5"/>
        <v>1</v>
      </c>
      <c r="P7" s="4" t="s">
        <v>61</v>
      </c>
      <c r="Q7" s="2" t="s">
        <v>84</v>
      </c>
      <c r="R7" s="2" t="s">
        <v>84</v>
      </c>
      <c r="S7" s="2" t="s">
        <v>84</v>
      </c>
      <c r="T7" s="4">
        <f>S7+U7</f>
        <v>320</v>
      </c>
      <c r="U7" s="4">
        <f>(P7-R7)/M7</f>
        <v>0</v>
      </c>
      <c r="V7" s="4">
        <f t="shared" si="6"/>
        <v>0</v>
      </c>
      <c r="W7" s="4">
        <f>R7-Q7</f>
        <v>0</v>
      </c>
      <c r="X7" s="4">
        <f>S7-Q7</f>
        <v>0</v>
      </c>
      <c r="Y7" s="4">
        <f t="shared" si="0"/>
        <v>0</v>
      </c>
      <c r="Z7" s="4">
        <f t="shared" si="0"/>
        <v>0</v>
      </c>
      <c r="AA7" s="4">
        <f t="shared" si="0"/>
        <v>0</v>
      </c>
      <c r="AB7" s="4">
        <f t="shared" si="0"/>
        <v>0</v>
      </c>
      <c r="AC7" s="4">
        <f t="shared" si="0"/>
        <v>0</v>
      </c>
      <c r="AD7" s="4">
        <f t="shared" si="0"/>
        <v>0</v>
      </c>
      <c r="AE7" s="4">
        <f t="shared" si="0"/>
        <v>0</v>
      </c>
      <c r="AF7" s="4">
        <f t="shared" si="0"/>
        <v>0</v>
      </c>
      <c r="AG7" s="4">
        <f t="shared" si="0"/>
        <v>0</v>
      </c>
      <c r="AH7" s="4">
        <f t="shared" si="1"/>
        <v>-1</v>
      </c>
      <c r="AI7" s="4">
        <f t="shared" si="1"/>
        <v>-1</v>
      </c>
      <c r="AJ7" s="4">
        <f t="shared" si="1"/>
        <v>-1</v>
      </c>
      <c r="AK7" s="4">
        <f t="shared" si="1"/>
        <v>-1</v>
      </c>
      <c r="AL7" s="4">
        <f t="shared" si="7"/>
        <v>-1</v>
      </c>
      <c r="AM7" s="2" t="s">
        <v>9</v>
      </c>
      <c r="AN7" s="2" t="s">
        <v>9</v>
      </c>
      <c r="AO7" s="2" t="s">
        <v>8</v>
      </c>
      <c r="AP7" s="2" t="s">
        <v>8</v>
      </c>
      <c r="AQ7" s="2" t="s">
        <v>10</v>
      </c>
      <c r="AR7" s="2" t="s">
        <v>65</v>
      </c>
      <c r="AS7" s="11" t="s">
        <v>66</v>
      </c>
      <c r="AT7" s="2" t="s">
        <v>10</v>
      </c>
      <c r="AU7" s="2" t="s">
        <v>65</v>
      </c>
      <c r="AV7" s="11" t="s">
        <v>66</v>
      </c>
      <c r="AW7" s="2" t="s">
        <v>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L54"/>
  <sheetViews>
    <sheetView zoomScale="80" zoomScaleNormal="80" workbookViewId="0"/>
  </sheetViews>
  <sheetFormatPr defaultColWidth="3.125" defaultRowHeight="13.5" x14ac:dyDescent="0.15"/>
  <cols>
    <col min="1" max="16384" width="3.125" style="6"/>
  </cols>
  <sheetData>
    <row r="2" spans="2:2" ht="17.25" x14ac:dyDescent="0.15">
      <c r="B2" s="12" t="s">
        <v>86</v>
      </c>
    </row>
    <row r="3" spans="2:2" ht="17.25" x14ac:dyDescent="0.15">
      <c r="B3" s="12" t="s">
        <v>87</v>
      </c>
    </row>
    <row r="4" spans="2:2" ht="18.75" x14ac:dyDescent="0.15">
      <c r="B4" s="12" t="s">
        <v>88</v>
      </c>
    </row>
    <row r="6" spans="2:2" x14ac:dyDescent="0.15">
      <c r="B6" s="7"/>
    </row>
    <row r="7" spans="2:2" x14ac:dyDescent="0.15">
      <c r="B7" s="7"/>
    </row>
    <row r="9" spans="2:2" x14ac:dyDescent="0.15">
      <c r="B9" s="5" t="s">
        <v>85</v>
      </c>
    </row>
    <row r="54" spans="1:64" x14ac:dyDescent="0.1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row>
  </sheetData>
  <phoneticPr fontId="1"/>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事前準備データ</vt:lpstr>
      <vt:lpstr>GYM-083</vt:lpstr>
    </vt:vector>
  </TitlesOfParts>
  <Company>CTC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福田　英洋</dc:creator>
  <cp:lastModifiedBy>多田　雅美</cp:lastModifiedBy>
  <dcterms:created xsi:type="dcterms:W3CDTF">2013-06-28T01:12:20Z</dcterms:created>
  <dcterms:modified xsi:type="dcterms:W3CDTF">2014-01-08T08:17:37Z</dcterms:modified>
</cp:coreProperties>
</file>