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0" yWindow="585" windowWidth="1987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7" i="1" l="1"/>
  <c r="B26" i="1"/>
  <c r="B25" i="1"/>
  <c r="B24" i="1"/>
  <c r="B16" i="1"/>
  <c r="B14" i="1"/>
  <c r="B13" i="1"/>
</calcChain>
</file>

<file path=xl/sharedStrings.xml><?xml version="1.0" encoding="utf-8"?>
<sst xmlns="http://schemas.openxmlformats.org/spreadsheetml/2006/main" count="191" uniqueCount="137">
  <si>
    <t>進捗登録画面で表示されている「前回達成率」の値が不正</t>
    <rPh sb="0" eb="2">
      <t>シンチョク</t>
    </rPh>
    <rPh sb="2" eb="4">
      <t>トウロク</t>
    </rPh>
    <rPh sb="4" eb="6">
      <t>ガメン</t>
    </rPh>
    <rPh sb="7" eb="9">
      <t>ヒョウジ</t>
    </rPh>
    <rPh sb="15" eb="17">
      <t>ゼンカイ</t>
    </rPh>
    <rPh sb="17" eb="20">
      <t>タッセイリツ</t>
    </rPh>
    <rPh sb="22" eb="23">
      <t>アタイ</t>
    </rPh>
    <rPh sb="24" eb="26">
      <t>フセイ</t>
    </rPh>
    <phoneticPr fontId="2"/>
  </si>
  <si>
    <t>本来</t>
    <rPh sb="0" eb="2">
      <t>ホンライ</t>
    </rPh>
    <phoneticPr fontId="2"/>
  </si>
  <si>
    <t>現在</t>
    <rPh sb="0" eb="2">
      <t>ゲンザイ</t>
    </rPh>
    <phoneticPr fontId="2"/>
  </si>
  <si>
    <t>PV　＊　SPI</t>
    <phoneticPr fontId="2"/>
  </si>
  <si>
    <t>（今回実績／（今回実績＋今回実績残））＊予定工数</t>
    <rPh sb="1" eb="3">
      <t>コンカイ</t>
    </rPh>
    <rPh sb="3" eb="5">
      <t>ジッセキ</t>
    </rPh>
    <rPh sb="7" eb="9">
      <t>コンカイ</t>
    </rPh>
    <rPh sb="9" eb="11">
      <t>ジッセキ</t>
    </rPh>
    <rPh sb="12" eb="14">
      <t>コンカイ</t>
    </rPh>
    <rPh sb="14" eb="16">
      <t>ジッセキ</t>
    </rPh>
    <rPh sb="16" eb="17">
      <t>ザン</t>
    </rPh>
    <rPh sb="20" eb="22">
      <t>ヨテイ</t>
    </rPh>
    <rPh sb="22" eb="24">
      <t>コウスウ</t>
    </rPh>
    <phoneticPr fontId="2"/>
  </si>
  <si>
    <t>SI_DEAL_CD</t>
  </si>
  <si>
    <t>PRJ_CD</t>
  </si>
  <si>
    <t>WBS_ID</t>
  </si>
  <si>
    <t>TSK_UID</t>
  </si>
  <si>
    <t>TSK_NM</t>
  </si>
  <si>
    <t>EMP_ID</t>
  </si>
  <si>
    <t>SHIP_MNG_NO</t>
  </si>
  <si>
    <t>RPT_BSDT</t>
  </si>
  <si>
    <t>UNTPRICE</t>
  </si>
  <si>
    <t>ACC_RATE</t>
  </si>
  <si>
    <t>PLN_ACC_RATE</t>
  </si>
  <si>
    <t>STR_PLN_DT</t>
  </si>
  <si>
    <t>END_PLN_DT</t>
  </si>
  <si>
    <t>STR_RSLT_DT</t>
  </si>
  <si>
    <t>END_RSLT_DT</t>
  </si>
  <si>
    <t>FCT_CMP_DT</t>
  </si>
  <si>
    <t>DELAY_DAYS</t>
  </si>
  <si>
    <t>BAC</t>
  </si>
  <si>
    <t>FCT_CMP_MNHOUR</t>
  </si>
  <si>
    <t>FCT_CMP_DIF</t>
  </si>
  <si>
    <t>PV</t>
  </si>
  <si>
    <t>EV</t>
  </si>
  <si>
    <t>AC</t>
  </si>
  <si>
    <t>SPI</t>
  </si>
  <si>
    <t>CPI</t>
  </si>
  <si>
    <t>EAC</t>
  </si>
  <si>
    <t>ETC</t>
  </si>
  <si>
    <t>VAC</t>
  </si>
  <si>
    <t>SV</t>
  </si>
  <si>
    <t>CV</t>
  </si>
  <si>
    <t>BAC_PRICE</t>
  </si>
  <si>
    <t>FCT_CMP_PRICE</t>
  </si>
  <si>
    <t>FCT_CMP_DIF_PRICE</t>
  </si>
  <si>
    <t>PV_PRICE</t>
  </si>
  <si>
    <t>EV_PRICE</t>
  </si>
  <si>
    <t>AC_PRICE</t>
  </si>
  <si>
    <t>EAC_PRICE</t>
  </si>
  <si>
    <t>ETC_PRICE</t>
  </si>
  <si>
    <t>VAC_PRICE</t>
  </si>
  <si>
    <t>SV_PRICE</t>
  </si>
  <si>
    <t>CV_PRICE</t>
  </si>
  <si>
    <t>ENT_CLOSE_DT</t>
  </si>
  <si>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</si>
  <si>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</si>
  <si>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</si>
  <si>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</si>
  <si>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</si>
  <si>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</si>
  <si>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</si>
  <si>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</si>
  <si>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SI13000016</t>
  </si>
  <si>
    <t>PJ13000018</t>
  </si>
  <si>
    <t>jpjprg08006</t>
  </si>
  <si>
    <t>64</t>
  </si>
  <si>
    <t>0</t>
  </si>
  <si>
    <t>2013/06/19</t>
  </si>
  <si>
    <t>0.0482</t>
  </si>
  <si>
    <t>2013/06/14</t>
  </si>
  <si>
    <t>2013/10/11</t>
  </si>
  <si>
    <t>2013/06/21</t>
  </si>
  <si>
    <t>9999999999</t>
  </si>
  <si>
    <t>2013/09/18 17:35:48</t>
  </si>
  <si>
    <t>1</t>
  </si>
  <si>
    <t>PV</t>
    <phoneticPr fontId="2"/>
  </si>
  <si>
    <t>SPI</t>
    <phoneticPr fontId="2"/>
  </si>
  <si>
    <t>67</t>
  </si>
  <si>
    <t>TASK（19-01-10-PLN）１１</t>
  </si>
  <si>
    <t>7582</t>
  </si>
  <si>
    <t>000</t>
  </si>
  <si>
    <t>5113</t>
  </si>
  <si>
    <t>0.05</t>
  </si>
  <si>
    <t>2013/10/08</t>
  </si>
  <si>
    <t>830</t>
  </si>
  <si>
    <t>800</t>
  </si>
  <si>
    <t>30</t>
  </si>
  <si>
    <t>40</t>
  </si>
  <si>
    <t>41.5</t>
  </si>
  <si>
    <t>1.0375</t>
  </si>
  <si>
    <t>760</t>
  </si>
  <si>
    <t>1.5</t>
  </si>
  <si>
    <t>4243790</t>
  </si>
  <si>
    <t>4090400</t>
  </si>
  <si>
    <t>153390</t>
  </si>
  <si>
    <t>204520</t>
  </si>
  <si>
    <t>212190</t>
  </si>
  <si>
    <t>3885880</t>
  </si>
  <si>
    <t>7670</t>
  </si>
  <si>
    <t>SELECT * FROM PJTR_PJ_WBS_TSK T WHERE T.PRJ_CD = 'PJ13000018' AND T.TSK_UID = 67</t>
  </si>
  <si>
    <t>TYP</t>
  </si>
  <si>
    <t>PARENT_TSK_UID</t>
  </si>
  <si>
    <t>TSK_CD</t>
  </si>
  <si>
    <t>NEXTMI_FLNK_TSK_ID</t>
  </si>
  <si>
    <t>DSP_SEQ</t>
  </si>
  <si>
    <t>ACC_MES_KND_CD</t>
  </si>
  <si>
    <t>SHIP_TSK_FLG</t>
  </si>
  <si>
    <t>PLN_PROD_QUAL</t>
  </si>
  <si>
    <t>PLN_MNHOUR</t>
  </si>
  <si>
    <t>HDAY_OPE_FLG</t>
  </si>
  <si>
    <t>PRJ_EXCEPT_SEG</t>
  </si>
  <si>
    <t>PRJ_UND_FLG</t>
  </si>
  <si>
    <t>PREV_RSLT</t>
  </si>
  <si>
    <t>PREV_RSLT_REM</t>
  </si>
  <si>
    <t>THIS_RSLT</t>
  </si>
  <si>
    <t>THIS_RSLT_REM</t>
  </si>
  <si>
    <t>NEXT_RSLT</t>
  </si>
  <si>
    <t>NEXT_RSLT_REM</t>
  </si>
  <si>
    <t>CMT</t>
  </si>
  <si>
    <t>RES_ITEM_1</t>
  </si>
  <si>
    <t>RES_ITEM_2</t>
  </si>
  <si>
    <t>RES_ITEM_3</t>
  </si>
  <si>
    <t>RES_ITEM_4</t>
  </si>
  <si>
    <t>RES_ITEM_5</t>
  </si>
  <si>
    <t>70</t>
  </si>
  <si>
    <t>1.</t>
  </si>
  <si>
    <t>1006</t>
  </si>
  <si>
    <t>10</t>
  </si>
  <si>
    <t>0.9518</t>
  </si>
  <si>
    <t>DPJWBS01000</t>
  </si>
  <si>
    <t>2013/09/11 17:30:15</t>
  </si>
  <si>
    <t>DPJPRG01000</t>
  </si>
  <si>
    <t>2013/09/18 20:14:49</t>
  </si>
  <si>
    <t>5</t>
  </si>
  <si>
    <t>今回実績</t>
    <rPh sb="0" eb="2">
      <t>コンカイ</t>
    </rPh>
    <rPh sb="2" eb="4">
      <t>ジッセキ</t>
    </rPh>
    <phoneticPr fontId="2"/>
  </si>
  <si>
    <t>今回実績残</t>
    <rPh sb="0" eb="2">
      <t>コンカイ</t>
    </rPh>
    <rPh sb="2" eb="4">
      <t>ジッセキ</t>
    </rPh>
    <rPh sb="4" eb="5">
      <t>ザン</t>
    </rPh>
    <phoneticPr fontId="2"/>
  </si>
  <si>
    <t>PV*SPI</t>
    <phoneticPr fontId="2"/>
  </si>
  <si>
    <t>EV</t>
    <phoneticPr fontId="2"/>
  </si>
  <si>
    <t>BAC</t>
    <phoneticPr fontId="2"/>
  </si>
  <si>
    <r>
      <t>原因は当画面ではなく、</t>
    </r>
    <r>
      <rPr>
        <b/>
        <sz val="11"/>
        <color rgb="FFFF0000"/>
        <rFont val="ＭＳ Ｐゴシック"/>
        <family val="3"/>
        <charset val="128"/>
        <scheme val="minor"/>
      </rPr>
      <t>JPJPRG080_WBS情報退避</t>
    </r>
    <r>
      <rPr>
        <sz val="11"/>
        <color theme="1"/>
        <rFont val="ＭＳ Ｐゴシック"/>
        <family val="2"/>
        <charset val="128"/>
        <scheme val="minor"/>
      </rPr>
      <t>でのEV値の算出式の誤りと考えられる</t>
    </r>
    <rPh sb="0" eb="2">
      <t>ゲンイン</t>
    </rPh>
    <rPh sb="3" eb="4">
      <t>トウ</t>
    </rPh>
    <rPh sb="4" eb="6">
      <t>ガメン</t>
    </rPh>
    <rPh sb="32" eb="33">
      <t>チ</t>
    </rPh>
    <rPh sb="34" eb="36">
      <t>サンシュツ</t>
    </rPh>
    <rPh sb="36" eb="37">
      <t>シキ</t>
    </rPh>
    <rPh sb="38" eb="39">
      <t>アヤマ</t>
    </rPh>
    <rPh sb="41" eb="42">
      <t>カンガ</t>
    </rPh>
    <phoneticPr fontId="2"/>
  </si>
  <si>
    <t>EV値計算はこちらが正しい</t>
    <rPh sb="2" eb="3">
      <t>チ</t>
    </rPh>
    <rPh sb="3" eb="5">
      <t>ケイサン</t>
    </rPh>
    <rPh sb="10" eb="11">
      <t>タダ</t>
    </rPh>
    <phoneticPr fontId="2"/>
  </si>
  <si>
    <t>20-01-11-EXE　項目№13　EV値計算の誤り</t>
    <rPh sb="13" eb="15">
      <t>コウモク</t>
    </rPh>
    <rPh sb="21" eb="22">
      <t>チ</t>
    </rPh>
    <rPh sb="22" eb="24">
      <t>ケイサン</t>
    </rPh>
    <rPh sb="25" eb="26">
      <t>アヤマ</t>
    </rPh>
    <phoneticPr fontId="2"/>
  </si>
  <si>
    <t>SELECT * FROM PJTR_PJ_THIS_WBS_TSK_SNAP T WHERE T.PRJ_CD = 'PJ13000018' AND T.TSK_UID = 67</t>
    <phoneticPr fontId="2"/>
  </si>
  <si>
    <t>PJ13000018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</si>
</sst>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8</xdr:col>
      <xdr:colOff>704033</xdr:colOff>
      <xdr:row>53</xdr:row>
      <xdr:rowOff>133821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24450"/>
          <a:ext cx="7342958" cy="4248621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40</xdr:row>
      <xdr:rowOff>19050</xdr:rowOff>
    </xdr:from>
    <xdr:to>
      <xdr:col>5</xdr:col>
      <xdr:colOff>314325</xdr:colOff>
      <xdr:row>41</xdr:row>
      <xdr:rowOff>114300</xdr:rowOff>
    </xdr:to>
    <xdr:sp macro="" textlink="">
      <xdr:nvSpPr>
        <xdr:cNvPr id="3" name="正方形/長方形 2"/>
        <xdr:cNvSpPr/>
      </xdr:nvSpPr>
      <xdr:spPr>
        <a:xfrm>
          <a:off x="3962400" y="7029450"/>
          <a:ext cx="504825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733425</xdr:colOff>
      <xdr:row>40</xdr:row>
      <xdr:rowOff>19050</xdr:rowOff>
    </xdr:from>
    <xdr:to>
      <xdr:col>7</xdr:col>
      <xdr:colOff>200025</xdr:colOff>
      <xdr:row>41</xdr:row>
      <xdr:rowOff>114300</xdr:rowOff>
    </xdr:to>
    <xdr:sp macro="" textlink="">
      <xdr:nvSpPr>
        <xdr:cNvPr id="4" name="正方形/長方形 3"/>
        <xdr:cNvSpPr/>
      </xdr:nvSpPr>
      <xdr:spPr>
        <a:xfrm>
          <a:off x="5448300" y="7029450"/>
          <a:ext cx="504825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695325</xdr:colOff>
      <xdr:row>27</xdr:row>
      <xdr:rowOff>28575</xdr:rowOff>
    </xdr:from>
    <xdr:to>
      <xdr:col>12</xdr:col>
      <xdr:colOff>657225</xdr:colOff>
      <xdr:row>33</xdr:row>
      <xdr:rowOff>133350</xdr:rowOff>
    </xdr:to>
    <xdr:sp macro="" textlink="">
      <xdr:nvSpPr>
        <xdr:cNvPr id="6" name="角丸四角形吹き出し 5"/>
        <xdr:cNvSpPr/>
      </xdr:nvSpPr>
      <xdr:spPr>
        <a:xfrm>
          <a:off x="7334250" y="4810125"/>
          <a:ext cx="3543300" cy="1133475"/>
        </a:xfrm>
        <a:prstGeom prst="wedgeRoundRectCallout">
          <a:avLst>
            <a:gd name="adj1" fmla="val -112768"/>
            <a:gd name="adj2" fmla="val 142332"/>
            <a:gd name="adj3" fmla="val 16667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</a:rPr>
            <a:t>達成率型であるのに、前回実績と前回達成率が異なっている。（前提：予定工数の変更がない）</a:t>
          </a:r>
        </a:p>
        <a:p>
          <a:pPr algn="l"/>
          <a:endParaRPr kumimoji="1" lang="ja-JP" altLang="en-US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314325</xdr:colOff>
      <xdr:row>40</xdr:row>
      <xdr:rowOff>152400</xdr:rowOff>
    </xdr:from>
    <xdr:to>
      <xdr:col>6</xdr:col>
      <xdr:colOff>733425</xdr:colOff>
      <xdr:row>40</xdr:row>
      <xdr:rowOff>152400</xdr:rowOff>
    </xdr:to>
    <xdr:cxnSp macro="">
      <xdr:nvCxnSpPr>
        <xdr:cNvPr id="8" name="直線矢印コネクタ 7"/>
        <xdr:cNvCxnSpPr>
          <a:stCxn id="3" idx="3"/>
          <a:endCxn id="4" idx="1"/>
        </xdr:cNvCxnSpPr>
      </xdr:nvCxnSpPr>
      <xdr:spPr>
        <a:xfrm>
          <a:off x="4467225" y="7162800"/>
          <a:ext cx="981075" cy="0"/>
        </a:xfrm>
        <a:prstGeom prst="straightConnector1">
          <a:avLst/>
        </a:prstGeom>
        <a:ln w="5715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23</xdr:row>
      <xdr:rowOff>0</xdr:rowOff>
    </xdr:from>
    <xdr:to>
      <xdr:col>2</xdr:col>
      <xdr:colOff>381000</xdr:colOff>
      <xdr:row>27</xdr:row>
      <xdr:rowOff>0</xdr:rowOff>
    </xdr:to>
    <xdr:sp macro="" textlink="">
      <xdr:nvSpPr>
        <xdr:cNvPr id="9" name="右中かっこ 8"/>
        <xdr:cNvSpPr/>
      </xdr:nvSpPr>
      <xdr:spPr>
        <a:xfrm>
          <a:off x="2219325" y="4095750"/>
          <a:ext cx="228600" cy="685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409575</xdr:colOff>
      <xdr:row>35</xdr:row>
      <xdr:rowOff>114300</xdr:rowOff>
    </xdr:from>
    <xdr:to>
      <xdr:col>14</xdr:col>
      <xdr:colOff>676275</xdr:colOff>
      <xdr:row>48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6267450"/>
          <a:ext cx="5010150" cy="2133600"/>
        </a:xfrm>
        <a:prstGeom prst="rect">
          <a:avLst/>
        </a:prstGeom>
        <a:solidFill>
          <a:schemeClr val="bg1"/>
        </a:solidFill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"/>
  <sheetViews>
    <sheetView tabSelected="1" zoomScale="80" zoomScaleNormal="80" workbookViewId="0"/>
  </sheetViews>
  <sheetFormatPr defaultRowHeight="13.5" x14ac:dyDescent="0.15"/>
  <cols>
    <col min="1" max="1" width="12.5" customWidth="1"/>
    <col min="2" max="2" width="14.625" customWidth="1"/>
    <col min="3" max="3" width="7.625" bestFit="1" customWidth="1"/>
    <col min="4" max="4" width="8.5" bestFit="1" customWidth="1"/>
    <col min="5" max="5" width="11.25" bestFit="1" customWidth="1"/>
    <col min="6" max="6" width="7.375" bestFit="1" customWidth="1"/>
    <col min="7" max="7" width="13.625" bestFit="1" customWidth="1"/>
    <col min="8" max="8" width="11.625" bestFit="1" customWidth="1"/>
    <col min="9" max="10" width="10.125" bestFit="1" customWidth="1"/>
    <col min="11" max="11" width="14.625" bestFit="1" customWidth="1"/>
    <col min="12" max="12" width="12.125" bestFit="1" customWidth="1"/>
    <col min="13" max="13" width="12.25" bestFit="1" customWidth="1"/>
    <col min="14" max="14" width="13.125" bestFit="1" customWidth="1"/>
    <col min="15" max="15" width="13.375" bestFit="1" customWidth="1"/>
    <col min="16" max="17" width="12.5" bestFit="1" customWidth="1"/>
    <col min="18" max="18" width="5.125" bestFit="1" customWidth="1"/>
    <col min="19" max="19" width="18.375" bestFit="1" customWidth="1"/>
    <col min="20" max="20" width="12.875" bestFit="1" customWidth="1"/>
    <col min="21" max="21" width="5.875" bestFit="1" customWidth="1"/>
    <col min="22" max="23" width="11.75" customWidth="1"/>
    <col min="24" max="24" width="12.875" customWidth="1"/>
    <col min="25" max="25" width="17.25" customWidth="1"/>
    <col min="26" max="26" width="5.875" bestFit="1" customWidth="1"/>
    <col min="27" max="27" width="4.875" bestFit="1" customWidth="1"/>
    <col min="28" max="30" width="6.875" bestFit="1" customWidth="1"/>
    <col min="31" max="31" width="10.875" bestFit="1" customWidth="1"/>
    <col min="32" max="32" width="15.375" bestFit="1" customWidth="1"/>
    <col min="33" max="33" width="19.125" bestFit="1" customWidth="1"/>
    <col min="34" max="34" width="9.375" bestFit="1" customWidth="1"/>
    <col min="35" max="35" width="9.25" bestFit="1" customWidth="1"/>
    <col min="36" max="36" width="9.5" bestFit="1" customWidth="1"/>
    <col min="37" max="38" width="10.5" bestFit="1" customWidth="1"/>
    <col min="39" max="39" width="10.625" bestFit="1" customWidth="1"/>
    <col min="40" max="40" width="9.375" bestFit="1" customWidth="1"/>
    <col min="41" max="41" width="9.5" bestFit="1" customWidth="1"/>
    <col min="42" max="42" width="14.75" bestFit="1" customWidth="1"/>
    <col min="43" max="43" width="8.625" bestFit="1" customWidth="1"/>
    <col min="44" max="44" width="11.625" bestFit="1" customWidth="1"/>
    <col min="45" max="45" width="11.75" bestFit="1" customWidth="1"/>
    <col min="46" max="46" width="19.875" bestFit="1" customWidth="1"/>
    <col min="47" max="47" width="11.75" bestFit="1" customWidth="1"/>
    <col min="48" max="48" width="12.125" bestFit="1" customWidth="1"/>
    <col min="49" max="49" width="19.875" bestFit="1" customWidth="1"/>
    <col min="50" max="50" width="8" bestFit="1" customWidth="1"/>
  </cols>
  <sheetData>
    <row r="1" spans="1:50" ht="25.5" x14ac:dyDescent="0.15">
      <c r="A1" s="1" t="s">
        <v>134</v>
      </c>
    </row>
    <row r="3" spans="1:50" x14ac:dyDescent="0.15">
      <c r="A3" t="s">
        <v>0</v>
      </c>
    </row>
    <row r="4" spans="1:50" x14ac:dyDescent="0.15">
      <c r="A4" t="s">
        <v>132</v>
      </c>
    </row>
    <row r="6" spans="1:50" x14ac:dyDescent="0.15">
      <c r="A6" t="s">
        <v>1</v>
      </c>
      <c r="B6" t="s">
        <v>4</v>
      </c>
    </row>
    <row r="7" spans="1:50" x14ac:dyDescent="0.15">
      <c r="A7" t="s">
        <v>2</v>
      </c>
      <c r="B7" t="s">
        <v>3</v>
      </c>
    </row>
    <row r="9" spans="1:50" x14ac:dyDescent="0.15">
      <c r="A9" t="s">
        <v>135</v>
      </c>
    </row>
    <row r="10" spans="1:50" s="2" customFormat="1" x14ac:dyDescent="0.15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 t="s">
        <v>15</v>
      </c>
      <c r="L10" s="4" t="s">
        <v>16</v>
      </c>
      <c r="M10" s="4" t="s">
        <v>17</v>
      </c>
      <c r="N10" s="4" t="s">
        <v>18</v>
      </c>
      <c r="O10" s="4" t="s">
        <v>19</v>
      </c>
      <c r="P10" s="4" t="s">
        <v>20</v>
      </c>
      <c r="Q10" s="4" t="s">
        <v>21</v>
      </c>
      <c r="R10" s="7" t="s">
        <v>22</v>
      </c>
      <c r="S10" s="4" t="s">
        <v>23</v>
      </c>
      <c r="T10" s="4" t="s">
        <v>24</v>
      </c>
      <c r="U10" s="4" t="s">
        <v>25</v>
      </c>
      <c r="V10" s="4" t="s">
        <v>26</v>
      </c>
      <c r="W10" s="4" t="s">
        <v>27</v>
      </c>
      <c r="X10" s="4" t="s">
        <v>28</v>
      </c>
      <c r="Y10" s="4" t="s">
        <v>29</v>
      </c>
      <c r="Z10" s="4" t="s">
        <v>30</v>
      </c>
      <c r="AA10" s="4" t="s">
        <v>31</v>
      </c>
      <c r="AB10" s="4" t="s">
        <v>32</v>
      </c>
      <c r="AC10" s="4" t="s">
        <v>33</v>
      </c>
      <c r="AD10" s="4" t="s">
        <v>34</v>
      </c>
      <c r="AE10" s="4" t="s">
        <v>35</v>
      </c>
      <c r="AF10" s="4" t="s">
        <v>36</v>
      </c>
      <c r="AG10" s="4" t="s">
        <v>37</v>
      </c>
      <c r="AH10" s="4" t="s">
        <v>38</v>
      </c>
      <c r="AI10" s="4" t="s">
        <v>39</v>
      </c>
      <c r="AJ10" s="4" t="s">
        <v>40</v>
      </c>
      <c r="AK10" s="4" t="s">
        <v>41</v>
      </c>
      <c r="AL10" s="4" t="s">
        <v>42</v>
      </c>
      <c r="AM10" s="4" t="s">
        <v>43</v>
      </c>
      <c r="AN10" s="4" t="s">
        <v>44</v>
      </c>
      <c r="AO10" s="4" t="s">
        <v>45</v>
      </c>
      <c r="AP10" s="4" t="s">
        <v>46</v>
      </c>
      <c r="AQ10" s="4" t="s">
        <v>47</v>
      </c>
      <c r="AR10" s="4" t="s">
        <v>48</v>
      </c>
      <c r="AS10" s="4" t="s">
        <v>49</v>
      </c>
      <c r="AT10" s="4" t="s">
        <v>50</v>
      </c>
      <c r="AU10" s="4" t="s">
        <v>51</v>
      </c>
      <c r="AV10" s="4" t="s">
        <v>52</v>
      </c>
      <c r="AW10" s="4" t="s">
        <v>53</v>
      </c>
      <c r="AX10" s="4" t="s">
        <v>54</v>
      </c>
    </row>
    <row r="11" spans="1:50" s="2" customFormat="1" x14ac:dyDescent="0.15">
      <c r="A11" s="3" t="s">
        <v>55</v>
      </c>
      <c r="B11" s="3" t="s">
        <v>56</v>
      </c>
      <c r="C11" s="3" t="s">
        <v>58</v>
      </c>
      <c r="D11" s="3" t="s">
        <v>70</v>
      </c>
      <c r="E11" s="3" t="s">
        <v>71</v>
      </c>
      <c r="F11" s="3" t="s">
        <v>72</v>
      </c>
      <c r="G11" s="3" t="s">
        <v>73</v>
      </c>
      <c r="H11" s="3" t="s">
        <v>60</v>
      </c>
      <c r="I11" s="3" t="s">
        <v>74</v>
      </c>
      <c r="J11" s="3" t="s">
        <v>75</v>
      </c>
      <c r="K11" s="3" t="s">
        <v>61</v>
      </c>
      <c r="L11" s="3" t="s">
        <v>62</v>
      </c>
      <c r="M11" s="3" t="s">
        <v>63</v>
      </c>
      <c r="N11" s="3" t="s">
        <v>62</v>
      </c>
      <c r="O11" s="3"/>
      <c r="P11" s="3" t="s">
        <v>76</v>
      </c>
      <c r="Q11" s="3" t="s">
        <v>59</v>
      </c>
      <c r="R11" s="3" t="s">
        <v>77</v>
      </c>
      <c r="S11" s="3" t="s">
        <v>78</v>
      </c>
      <c r="T11" s="3" t="s">
        <v>79</v>
      </c>
      <c r="U11" s="3" t="s">
        <v>80</v>
      </c>
      <c r="V11" s="3" t="s">
        <v>81</v>
      </c>
      <c r="W11" s="3" t="s">
        <v>80</v>
      </c>
      <c r="X11" s="3" t="s">
        <v>82</v>
      </c>
      <c r="Y11" s="3" t="s">
        <v>82</v>
      </c>
      <c r="Z11" s="3" t="s">
        <v>78</v>
      </c>
      <c r="AA11" s="3" t="s">
        <v>83</v>
      </c>
      <c r="AB11" s="3" t="s">
        <v>79</v>
      </c>
      <c r="AC11" s="3" t="s">
        <v>84</v>
      </c>
      <c r="AD11" s="3" t="s">
        <v>84</v>
      </c>
      <c r="AE11" s="3" t="s">
        <v>85</v>
      </c>
      <c r="AF11" s="3" t="s">
        <v>86</v>
      </c>
      <c r="AG11" s="3" t="s">
        <v>87</v>
      </c>
      <c r="AH11" s="3" t="s">
        <v>88</v>
      </c>
      <c r="AI11" s="3" t="s">
        <v>89</v>
      </c>
      <c r="AJ11" s="3" t="s">
        <v>88</v>
      </c>
      <c r="AK11" s="3" t="s">
        <v>86</v>
      </c>
      <c r="AL11" s="3" t="s">
        <v>90</v>
      </c>
      <c r="AM11" s="3" t="s">
        <v>87</v>
      </c>
      <c r="AN11" s="3" t="s">
        <v>91</v>
      </c>
      <c r="AO11" s="3" t="s">
        <v>91</v>
      </c>
      <c r="AP11" s="3" t="s">
        <v>64</v>
      </c>
      <c r="AQ11" s="3" t="s">
        <v>59</v>
      </c>
      <c r="AR11" s="3" t="s">
        <v>65</v>
      </c>
      <c r="AS11" s="3" t="s">
        <v>57</v>
      </c>
      <c r="AT11" s="3" t="s">
        <v>66</v>
      </c>
      <c r="AU11" s="3" t="s">
        <v>65</v>
      </c>
      <c r="AV11" s="3" t="s">
        <v>57</v>
      </c>
      <c r="AW11" s="3" t="s">
        <v>66</v>
      </c>
      <c r="AX11" s="3" t="s">
        <v>67</v>
      </c>
    </row>
    <row r="13" spans="1:50" x14ac:dyDescent="0.15">
      <c r="A13" s="5" t="s">
        <v>68</v>
      </c>
      <c r="B13" s="5">
        <f>VALUE(U11)</f>
        <v>40</v>
      </c>
    </row>
    <row r="14" spans="1:50" x14ac:dyDescent="0.15">
      <c r="A14" s="5" t="s">
        <v>69</v>
      </c>
      <c r="B14" s="5">
        <f>VALUE(X11)</f>
        <v>1.0375000000000001</v>
      </c>
    </row>
    <row r="15" spans="1:50" x14ac:dyDescent="0.15">
      <c r="A15" s="5"/>
      <c r="B15" s="5"/>
    </row>
    <row r="16" spans="1:50" x14ac:dyDescent="0.15">
      <c r="A16" s="5" t="s">
        <v>129</v>
      </c>
      <c r="B16" s="5">
        <f>B13*B14</f>
        <v>41.5</v>
      </c>
    </row>
    <row r="20" spans="1:43" x14ac:dyDescent="0.15">
      <c r="A20" t="s">
        <v>92</v>
      </c>
    </row>
    <row r="21" spans="1:43" s="2" customFormat="1" x14ac:dyDescent="0.15">
      <c r="A21" s="4" t="s">
        <v>8</v>
      </c>
      <c r="B21" s="4" t="s">
        <v>9</v>
      </c>
      <c r="C21" s="4" t="s">
        <v>93</v>
      </c>
      <c r="D21" s="4" t="s">
        <v>94</v>
      </c>
      <c r="E21" s="4" t="s">
        <v>7</v>
      </c>
      <c r="F21" s="4" t="s">
        <v>95</v>
      </c>
      <c r="G21" s="4" t="s">
        <v>96</v>
      </c>
      <c r="H21" s="4" t="s">
        <v>97</v>
      </c>
      <c r="I21" s="4" t="s">
        <v>6</v>
      </c>
      <c r="J21" s="7" t="s">
        <v>98</v>
      </c>
      <c r="K21" s="4" t="s">
        <v>99</v>
      </c>
      <c r="L21" s="4" t="s">
        <v>11</v>
      </c>
      <c r="M21" s="4" t="s">
        <v>100</v>
      </c>
      <c r="N21" s="7" t="s">
        <v>101</v>
      </c>
      <c r="O21" s="4" t="s">
        <v>16</v>
      </c>
      <c r="P21" s="4" t="s">
        <v>17</v>
      </c>
      <c r="Q21" s="4" t="s">
        <v>102</v>
      </c>
      <c r="R21" s="4" t="s">
        <v>18</v>
      </c>
      <c r="S21" s="4" t="s">
        <v>19</v>
      </c>
      <c r="T21" s="4" t="s">
        <v>103</v>
      </c>
      <c r="U21" s="4" t="s">
        <v>104</v>
      </c>
      <c r="V21" s="7" t="s">
        <v>105</v>
      </c>
      <c r="W21" s="7" t="s">
        <v>106</v>
      </c>
      <c r="X21" s="4" t="s">
        <v>107</v>
      </c>
      <c r="Y21" s="4" t="s">
        <v>108</v>
      </c>
      <c r="Z21" s="4" t="s">
        <v>109</v>
      </c>
      <c r="AA21" s="4" t="s">
        <v>110</v>
      </c>
      <c r="AB21" s="4" t="s">
        <v>27</v>
      </c>
      <c r="AC21" s="4" t="s">
        <v>40</v>
      </c>
      <c r="AD21" s="4" t="s">
        <v>111</v>
      </c>
      <c r="AE21" s="4" t="s">
        <v>112</v>
      </c>
      <c r="AF21" s="4" t="s">
        <v>113</v>
      </c>
      <c r="AG21" s="4" t="s">
        <v>114</v>
      </c>
      <c r="AH21" s="4" t="s">
        <v>115</v>
      </c>
      <c r="AI21" s="4" t="s">
        <v>116</v>
      </c>
      <c r="AJ21" s="4" t="s">
        <v>47</v>
      </c>
      <c r="AK21" s="4" t="s">
        <v>48</v>
      </c>
      <c r="AL21" s="4" t="s">
        <v>49</v>
      </c>
      <c r="AM21" s="4" t="s">
        <v>50</v>
      </c>
      <c r="AN21" s="4" t="s">
        <v>51</v>
      </c>
      <c r="AO21" s="4" t="s">
        <v>52</v>
      </c>
      <c r="AP21" s="4" t="s">
        <v>53</v>
      </c>
      <c r="AQ21" s="4" t="s">
        <v>54</v>
      </c>
    </row>
    <row r="22" spans="1:43" s="2" customFormat="1" x14ac:dyDescent="0.15">
      <c r="A22" s="3" t="s">
        <v>70</v>
      </c>
      <c r="B22" s="3" t="s">
        <v>71</v>
      </c>
      <c r="C22" s="3" t="s">
        <v>117</v>
      </c>
      <c r="D22" s="3" t="s">
        <v>58</v>
      </c>
      <c r="E22" s="3" t="s">
        <v>58</v>
      </c>
      <c r="F22" s="3" t="s">
        <v>118</v>
      </c>
      <c r="G22" s="3" t="s">
        <v>119</v>
      </c>
      <c r="H22" s="3" t="s">
        <v>67</v>
      </c>
      <c r="I22" s="3" t="s">
        <v>136</v>
      </c>
      <c r="J22" s="7" t="s">
        <v>120</v>
      </c>
      <c r="K22" s="3" t="s">
        <v>59</v>
      </c>
      <c r="L22" s="3"/>
      <c r="M22" s="3"/>
      <c r="N22" s="7" t="s">
        <v>77</v>
      </c>
      <c r="O22" s="3" t="s">
        <v>62</v>
      </c>
      <c r="P22" s="3" t="s">
        <v>63</v>
      </c>
      <c r="Q22" s="3" t="s">
        <v>59</v>
      </c>
      <c r="R22" s="3" t="s">
        <v>62</v>
      </c>
      <c r="S22" s="3"/>
      <c r="T22" s="3" t="s">
        <v>59</v>
      </c>
      <c r="U22" s="3" t="s">
        <v>59</v>
      </c>
      <c r="V22" s="7" t="s">
        <v>61</v>
      </c>
      <c r="W22" s="7" t="s">
        <v>121</v>
      </c>
      <c r="X22" s="7" t="s">
        <v>61</v>
      </c>
      <c r="Y22" s="7" t="s">
        <v>121</v>
      </c>
      <c r="Z22" s="3"/>
      <c r="AA22" s="3"/>
      <c r="AB22" s="3" t="s">
        <v>80</v>
      </c>
      <c r="AC22" s="3" t="s">
        <v>88</v>
      </c>
      <c r="AD22" s="3"/>
      <c r="AE22" s="3"/>
      <c r="AF22" s="3"/>
      <c r="AG22" s="3"/>
      <c r="AH22" s="3"/>
      <c r="AI22" s="3"/>
      <c r="AJ22" s="3" t="s">
        <v>59</v>
      </c>
      <c r="AK22" s="3" t="s">
        <v>72</v>
      </c>
      <c r="AL22" s="3" t="s">
        <v>122</v>
      </c>
      <c r="AM22" s="3" t="s">
        <v>123</v>
      </c>
      <c r="AN22" s="3" t="s">
        <v>72</v>
      </c>
      <c r="AO22" s="3" t="s">
        <v>124</v>
      </c>
      <c r="AP22" s="3" t="s">
        <v>125</v>
      </c>
      <c r="AQ22" s="3" t="s">
        <v>126</v>
      </c>
    </row>
    <row r="24" spans="1:43" x14ac:dyDescent="0.15">
      <c r="A24" s="6" t="s">
        <v>127</v>
      </c>
      <c r="B24" s="6">
        <f>VALUE(V22)</f>
        <v>4.82E-2</v>
      </c>
    </row>
    <row r="25" spans="1:43" x14ac:dyDescent="0.15">
      <c r="A25" s="6" t="s">
        <v>128</v>
      </c>
      <c r="B25" s="6">
        <f>VALUE(W22)</f>
        <v>0.95179999999999998</v>
      </c>
      <c r="D25" t="s">
        <v>133</v>
      </c>
    </row>
    <row r="26" spans="1:43" x14ac:dyDescent="0.15">
      <c r="A26" s="6" t="s">
        <v>131</v>
      </c>
      <c r="B26" s="6">
        <f>VALUE(N22)</f>
        <v>830</v>
      </c>
    </row>
    <row r="27" spans="1:43" x14ac:dyDescent="0.15">
      <c r="A27" s="6" t="s">
        <v>130</v>
      </c>
      <c r="B27" s="6">
        <f>ROUND((B24/(B24+B25))*B26,2)</f>
        <v>40.01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多田　雅美</cp:lastModifiedBy>
  <dcterms:created xsi:type="dcterms:W3CDTF">2013-09-18T13:02:51Z</dcterms:created>
  <dcterms:modified xsi:type="dcterms:W3CDTF">2014-01-08T08:17:53Z</dcterms:modified>
</cp:coreProperties>
</file>