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75" windowWidth="20355" windowHeight="7995"/>
  </bookViews>
  <sheets>
    <sheet name="進捗移送№6（タスク一覧取得）" sheetId="1" r:id="rId1"/>
    <sheet name="その他データ" sheetId="2" r:id="rId2"/>
  </sheets>
  <calcPr calcId="145621"/>
</workbook>
</file>

<file path=xl/calcChain.xml><?xml version="1.0" encoding="utf-8"?>
<calcChain xmlns="http://schemas.openxmlformats.org/spreadsheetml/2006/main">
  <c r="AH21" i="2" l="1"/>
  <c r="AH20" i="2"/>
  <c r="AI18" i="2"/>
  <c r="AI17" i="2"/>
  <c r="AI16" i="2"/>
  <c r="AI15" i="2"/>
  <c r="AI14" i="2"/>
  <c r="AI13" i="2"/>
  <c r="AI12" i="2"/>
  <c r="AI11" i="2"/>
  <c r="AH12" i="2"/>
  <c r="AH13" i="2"/>
  <c r="AH14" i="2"/>
  <c r="AH15" i="2"/>
  <c r="AH16" i="2"/>
  <c r="AH17" i="2"/>
  <c r="AH18" i="2"/>
  <c r="AH11" i="2"/>
  <c r="AG15" i="2"/>
  <c r="AG14" i="2"/>
  <c r="AG16" i="2"/>
  <c r="AG9" i="2"/>
  <c r="AF7" i="2"/>
  <c r="AF6" i="2"/>
  <c r="AG4" i="2"/>
  <c r="AF4" i="2"/>
  <c r="U12" i="1" l="1"/>
  <c r="U11" i="1"/>
</calcChain>
</file>

<file path=xl/sharedStrings.xml><?xml version="1.0" encoding="utf-8"?>
<sst xmlns="http://schemas.openxmlformats.org/spreadsheetml/2006/main" count="297" uniqueCount="245">
  <si>
    <t>SELECT DISTINCT WBS_TSK.TSK_CD</t>
  </si>
  <si>
    <t xml:space="preserve">  || ' '</t>
  </si>
  <si>
    <t xml:space="preserve">  || WBS_TSK.TSK_NM TASK,</t>
  </si>
  <si>
    <t xml:space="preserve">  CASE WBS_TSK.SHIP_TSK_FLG</t>
  </si>
  <si>
    <t xml:space="preserve">    WHEN '0'</t>
  </si>
  <si>
    <t xml:space="preserve">    THEN EMP_SUB.EMP_NM</t>
  </si>
  <si>
    <t xml:space="preserve">    WHEN '1'</t>
  </si>
  <si>
    <t xml:space="preserve">    THEN EST_SHIP_SUB.EMP</t>
  </si>
  <si>
    <t xml:space="preserve">  END EMP,</t>
  </si>
  <si>
    <t xml:space="preserve">  HNYO_SEG_SUB.HNYO_SEG_DT_NM ACC_MES_KND_NM,</t>
  </si>
  <si>
    <t xml:space="preserve">  HNYO_SEG_SUB.CHR UNT,</t>
  </si>
  <si>
    <t xml:space="preserve">  TSK_DIST_PV.ACC_MES_KND_CUMU_PV ACC_MES_KND_CUMU_PV,</t>
  </si>
  <si>
    <t xml:space="preserve">  ROUND((EVM_SUB.EV / WBS_TSK.PLN_MNHOUR),4) PREV_ACC_RATE,</t>
  </si>
  <si>
    <t xml:space="preserve">  CASE</t>
  </si>
  <si>
    <t xml:space="preserve">    WHEN TSK_DIST_PV.ACC_MES_KND_CUMU_PV IS NULL</t>
  </si>
  <si>
    <t xml:space="preserve">    OR TSK_DIST_PV.ACC_MES_KND_CUMU_PV    = 0</t>
  </si>
  <si>
    <t xml:space="preserve">    THEN 0</t>
  </si>
  <si>
    <t xml:space="preserve">    ELSE</t>
  </si>
  <si>
    <t xml:space="preserve">      CASE WBS_TSK.ACC_MES_KND_CD</t>
  </si>
  <si>
    <t xml:space="preserve">        WHEN '10'</t>
  </si>
  <si>
    <t xml:space="preserve">        THEN ROUND((NVL(WBS_TSK.PREV_RSLT,0) / TSK_DIST_PV.ACC_MES_KND_CUMU_PV),4) * 100</t>
  </si>
  <si>
    <t xml:space="preserve">        ELSE ROUND((NVL(WBS_TSK.PREV_RSLT,0) / TSK_DIST_PV.ACC_MES_KND_CUMU_PV),4)</t>
  </si>
  <si>
    <t xml:space="preserve">      END</t>
  </si>
  <si>
    <t xml:space="preserve">  END PREV_PROG_RATE,</t>
  </si>
  <si>
    <t xml:space="preserve">  TO_CHAR(WBS_TSK.STR_PLN_DT, 'yyyy/MM/dd') STR_PLN_DT,</t>
  </si>
  <si>
    <t xml:space="preserve">  TO_CHAR(WBS_TSK.STR_RSLT_DT, 'yyyy/MM/dd') STR_RSLT_DT,</t>
  </si>
  <si>
    <t xml:space="preserve">  TO_CHAR(WBS_TSK.END_PLN_DT, 'yyyy/MM/dd') END_PLN_DT,</t>
  </si>
  <si>
    <t xml:space="preserve">  TO_CHAR(WBS_TSK.END_RSLT_DT, 'yyyy/MM/dd') END_RSLT_DT,</t>
  </si>
  <si>
    <t xml:space="preserve">  CASE WBS_TSK.ACC_MES_KND_CD</t>
  </si>
  <si>
    <t xml:space="preserve">    WHEN '10'</t>
  </si>
  <si>
    <t xml:space="preserve">    THEN WBS_TSK.PREV_RSLT * 100</t>
  </si>
  <si>
    <t xml:space="preserve">    ELSE WBS_TSK.PREV_RSLT</t>
  </si>
  <si>
    <t xml:space="preserve">  END PREV_RSLT,</t>
  </si>
  <si>
    <t xml:space="preserve">    THEN WBS_TSK. PREV_RSLT_REM * 100</t>
  </si>
  <si>
    <t xml:space="preserve">    ELSE WBS_TSK.PREV_RSLT_REM</t>
  </si>
  <si>
    <t xml:space="preserve">  END PREV_RSLT_REM,</t>
  </si>
  <si>
    <t xml:space="preserve">    THEN WBS_TSK.THIS_RSLT * 100</t>
  </si>
  <si>
    <t xml:space="preserve">    ELSE WBS_TSK.THIS_RSLT</t>
  </si>
  <si>
    <t xml:space="preserve">  END THIS_RSLT,</t>
  </si>
  <si>
    <t xml:space="preserve">    THEN WBS_TSK.THIS_RSLT_REM * 100</t>
  </si>
  <si>
    <t xml:space="preserve">    ELSE WBS_TSK.THIS_RSLT_REM</t>
  </si>
  <si>
    <t xml:space="preserve">  END THIS_RSLT_REM,</t>
  </si>
  <si>
    <t xml:space="preserve">    THEN WBS_TSK.NEXT_RSLT * 100</t>
  </si>
  <si>
    <t xml:space="preserve">    ELSE WBS_TSK.NEXT_RSLT</t>
  </si>
  <si>
    <t xml:space="preserve">  END NEXT_RSLT,</t>
  </si>
  <si>
    <t xml:space="preserve">    THEN WBS_TSK.NEXT_RSLT_REM * 100</t>
  </si>
  <si>
    <t xml:space="preserve">    ELSE WBS_TSK.NEXT_RSLT_REM</t>
  </si>
  <si>
    <t xml:space="preserve">  END NEXT_RSLT_REM,</t>
  </si>
  <si>
    <t xml:space="preserve">  WBS_TSK.ACC_MES_KND_CD ACC_MES_KND_CD,</t>
  </si>
  <si>
    <t xml:space="preserve">  OPE_DT_SUB.OPE_TM,</t>
  </si>
  <si>
    <t xml:space="preserve">    WHEN WBS_TSK.END_RSLT_DT IS NOT NULL</t>
  </si>
  <si>
    <t xml:space="preserve">    THEN '1'</t>
  </si>
  <si>
    <t xml:space="preserve">    WHEN ((WBS_TSK.STR_RSLT_DT IS NOT NULL</t>
  </si>
  <si>
    <t xml:space="preserve">    OR OPE_DT_SUB.OPE_TM       &lt;&gt; 0)</t>
  </si>
  <si>
    <t xml:space="preserve">    AND WBS_TSK.END_RSLT_DT    IS NULL)</t>
  </si>
  <si>
    <t xml:space="preserve">    THEN '2'</t>
  </si>
  <si>
    <t xml:space="preserve">    WHEN (WBS_TSK.STR_RSLT_DT    IS NULL</t>
  </si>
  <si>
    <t xml:space="preserve">    AND NVL(OPE_DT_SUB.OPE_TM, 0) = 0)</t>
  </si>
  <si>
    <t xml:space="preserve">    THEN '3'</t>
  </si>
  <si>
    <t xml:space="preserve">  END STATUS,</t>
  </si>
  <si>
    <t xml:space="preserve">  WBS_TSK.TSK_CD,</t>
  </si>
  <si>
    <t xml:space="preserve">  WBS_TSK.DSP_SEQ,</t>
  </si>
  <si>
    <t xml:space="preserve">  WBS_TSK.TSK_NM,</t>
  </si>
  <si>
    <t xml:space="preserve">  WBS_TSK.TSK_UID,</t>
  </si>
  <si>
    <t xml:space="preserve">  WBS_TSK.PARENT_TSK_UID,</t>
  </si>
  <si>
    <t xml:space="preserve">  WBS_TSK.PLN_MNHOUR TSK_PLN_MN_HOUR,</t>
  </si>
  <si>
    <t xml:space="preserve">  WBS_TSK.PLN_PROD_QUAL TSK_PLN_PROD_QUAL,</t>
  </si>
  <si>
    <t xml:space="preserve">  WBS_TSK.HDAY_OPE_FLG,</t>
  </si>
  <si>
    <t xml:space="preserve">  WBS_TSK.SHIP_TSK_FLG， WBS_TSK.VER_NO</t>
  </si>
  <si>
    <t>FROM PJTR_PJ_WBS_TSK WBS_TSK</t>
  </si>
  <si>
    <t>LEFT JOIN PJTR_PJ_WBS_TSK_RESRC WBS_TSK_RESRC</t>
  </si>
  <si>
    <t>ON WBS_TSK_RESRC.TSK_UID = WBS_TSK.TSK_UID</t>
  </si>
  <si>
    <t>AND WBS_TSK_RESRC.PRJ_CD = 'PJ12000174'</t>
  </si>
  <si>
    <t>LEFT JOIN PJTR_PJ_TSK_DIST_PV TSK_DIST_PV</t>
  </si>
  <si>
    <t>ON WBS_TSK.TSK_UID       = TSK_DIST_PV.TSK_UID</t>
  </si>
  <si>
    <t>AND TSK_DIST_PV.PRJ_CD   = 'PJ12000174'</t>
  </si>
  <si>
    <t>AND TSK_DIST_PV.RPT_BSDT = to_timestamp('2013/04/10 00:00:00.000','YYYY/MM/DD HH24:MI:SS.FF3')</t>
  </si>
  <si>
    <t>AND TSK_DIST_PV.DEL_FLG  = '0'</t>
  </si>
  <si>
    <t>LEFT JOIN</t>
  </si>
  <si>
    <t xml:space="preserve">  (SELECT PJTR_PJ_THIS_WBS_TSK_SNAP.TSK_UID TSK_UID,</t>
  </si>
  <si>
    <t xml:space="preserve">    SUM(PJTR_PJ_THIS_WBS_TSK_SNAP.EV) EV</t>
  </si>
  <si>
    <t xml:space="preserve">  FROM PJTR_PJ_THIS_WBS_TSK_SNAP</t>
  </si>
  <si>
    <t xml:space="preserve">  WHERE PJTR_PJ_THIS_WBS_TSK_SNAP.PRJ_CD = 'PJ12000174'</t>
  </si>
  <si>
    <t xml:space="preserve">  AND PJTR_PJ_THIS_WBS_TSK_SNAP.RPT_BSDT = to_timestamp('2013/04/10 00:00:00.000','YYYY/MM/DD HH24:MI:SS.FF3')</t>
  </si>
  <si>
    <t xml:space="preserve">  AND PJTR_PJ_THIS_WBS_TSK_SNAP.DEL_FLG  = '0'</t>
  </si>
  <si>
    <t xml:space="preserve">  GROUP BY PJTR_PJ_THIS_WBS_TSK_SNAP.TSK_UID</t>
  </si>
  <si>
    <t xml:space="preserve">  )EVM_SUB</t>
  </si>
  <si>
    <t>ON WBS_TSK.TSK_UID = EVM_SUB.TSK_UID</t>
  </si>
  <si>
    <t xml:space="preserve">  (SELECT OPE_DT.TSK_ID TSK_UID,</t>
  </si>
  <si>
    <t xml:space="preserve">    SUM(OPE_DT.OPE_TM) OPE_TM</t>
  </si>
  <si>
    <t xml:space="preserve">  FROM PJTR_MI_OPE_DT_INFO OPE_DT_INFO</t>
  </si>
  <si>
    <t xml:space="preserve">  LEFT JOIN PJTR_MI_OPE_DT OPE_DT</t>
  </si>
  <si>
    <t xml:space="preserve">  ON OPE_DT_INFO.ENT_PSN_ID  = OPE_DT.ENT_PSN_ID</t>
  </si>
  <si>
    <t xml:space="preserve">  AND OPE_DT_INFO.OPE_DT     = OPE_DT.OPE_DT</t>
  </si>
  <si>
    <t xml:space="preserve">  AND OPE_DT.DEL_FLG         = '0'</t>
  </si>
  <si>
    <t xml:space="preserve">  WHERE OPE_DT.PRJ_CD        = 'PJ12000174'</t>
  </si>
  <si>
    <t xml:space="preserve">  AND OPE_DT_INFO.OPE_DT    &lt;= to_timestamp('2013/04/17 00:00:00.000','YYYY/MM/DD HH24:MI:SS.FF3')</t>
  </si>
  <si>
    <t xml:space="preserve">  AND OPE_DT_INFO.OPE_STATS IN ('1', '3')</t>
  </si>
  <si>
    <t xml:space="preserve">  AND OPE_DT_INFO.DEL_FLG    = '0'</t>
  </si>
  <si>
    <t xml:space="preserve">  GROUP BY OPE_DT.TSK_ID</t>
  </si>
  <si>
    <t xml:space="preserve">  )OPE_DT_SUB ON WBS_TSK.TSK_UID = OPE_DT_SUB.TSK_UID</t>
  </si>
  <si>
    <t xml:space="preserve">  ( SELECT DISTINCT WBS_TSK.TSK_UID,</t>
  </si>
  <si>
    <t xml:space="preserve">    CASE</t>
  </si>
  <si>
    <t xml:space="preserve">      WHEN WBS_TSK_RESRC.TSK_UID_COUNT &gt; 1</t>
  </si>
  <si>
    <t xml:space="preserve">      THEN 'listByFukusuuCharge'</t>
  </si>
  <si>
    <t xml:space="preserve">      WHEN PRJ_RESRC.PRJ_RESRC_TBA_FLG = '0'</t>
  </si>
  <si>
    <t xml:space="preserve">      THEN EMP.NAME</t>
  </si>
  <si>
    <t xml:space="preserve">      WHEN PRJ_RESRC.PRJ_RESRC_TBA_FLG = '1'</t>
  </si>
  <si>
    <t xml:space="preserve">      THEN PRJ_RESRC.PRJ_RESRC_EMP_NM</t>
  </si>
  <si>
    <t xml:space="preserve">    END EMP_NM</t>
  </si>
  <si>
    <t xml:space="preserve">  FROM PJTR_PJ_WBS_TSK WBS_TSK</t>
  </si>
  <si>
    <t xml:space="preserve">  LEFT JOIN</t>
  </si>
  <si>
    <t xml:space="preserve">    (SELECT TSK_UID,</t>
  </si>
  <si>
    <t xml:space="preserve">      COUNT(1) TSK_UID_COUNT,</t>
  </si>
  <si>
    <t xml:space="preserve">      MAX(EMP_CD) EMP_CD</t>
  </si>
  <si>
    <t xml:space="preserve">    FROM PJTR_PJ_WBS_TSK_RESRC</t>
  </si>
  <si>
    <t xml:space="preserve">    WHERE PRJ_CD = 'PJ12000174'</t>
  </si>
  <si>
    <t xml:space="preserve">    AND DEL_FLG  = '0'</t>
  </si>
  <si>
    <t xml:space="preserve">    GROUP BY TSK_UID</t>
  </si>
  <si>
    <t xml:space="preserve">    )WBS_TSK_RESRC</t>
  </si>
  <si>
    <t xml:space="preserve">  ON WBS_TSK.TSK_UID = WBS_TSK_RESRC.TSK_UID</t>
  </si>
  <si>
    <t xml:space="preserve">  LEFT JOIN PJTM_PJ_EMP EMP</t>
  </si>
  <si>
    <t xml:space="preserve">  ON WBS_TSK_RESRC.EMP_CD = EMP.EMP_CD</t>
  </si>
  <si>
    <t xml:space="preserve">  AND '2013/05/08' BETWEEN EMP.VLD_STR_DT AND EMP.VLD_END_DT</t>
  </si>
  <si>
    <t xml:space="preserve">  AND EMP.DEL_FLG = '0'</t>
  </si>
  <si>
    <t xml:space="preserve">  LEFT JOIN PJTR_PJ_PRJ_RESRC PRJ_RESRC</t>
  </si>
  <si>
    <t xml:space="preserve">  ON PRJ_RESRC.PRJ_CD            = 'PJ12000174'</t>
  </si>
  <si>
    <t xml:space="preserve">  AND PRJ_RESRC.PRJ_RESRC_EMP_CD = WBS_TSK_RESRC.EMP_CD</t>
  </si>
  <si>
    <t xml:space="preserve">  AND PRJ_RESRC.DEL_FLG          = '0'</t>
  </si>
  <si>
    <t xml:space="preserve">  WHERE WBS_TSK.PRJ_CD           = 'PJ12000174'</t>
  </si>
  <si>
    <t xml:space="preserve">  AND WBS_TSK.SHIP_TSK_FLG       = '0'</t>
  </si>
  <si>
    <t xml:space="preserve">  AND WBS_TSK.DEL_FLG            = '0'</t>
  </si>
  <si>
    <t xml:space="preserve">  ORDER BY WBS_TSK.TSK_UID</t>
  </si>
  <si>
    <t xml:space="preserve">  ) EMP_SUB ON WBS_TSK.TSK_UID = EMP_SUB.TSK_UID</t>
  </si>
  <si>
    <t xml:space="preserve">  (SELECT WBS_TSK.TSK_UID TSK_UID,</t>
  </si>
  <si>
    <t xml:space="preserve">    PROSC_EST_SHIP_DT.SHIP_MNG_NO</t>
  </si>
  <si>
    <t xml:space="preserve">    || '('</t>
  </si>
  <si>
    <t xml:space="preserve">    || SUPP.SUPP_SNM</t>
  </si>
  <si>
    <t xml:space="preserve">    || ')' EMP</t>
  </si>
  <si>
    <t xml:space="preserve">  FROM PJTR_PJ_WBS_TSK WBS_TSK,</t>
  </si>
  <si>
    <t xml:space="preserve">    PJTR_PJ_PROSC_EST PROSC_EST,</t>
  </si>
  <si>
    <t xml:space="preserve">    PJTR_PJ_PROSC_EST_SHIP_DT PROSC_EST_SHIP_DT,</t>
  </si>
  <si>
    <t xml:space="preserve">    PJTM_PJ_SUPP SUPP</t>
  </si>
  <si>
    <t xml:space="preserve">  WHERE WBS_TSK.PRJ_CD          = PROSC_EST.PRJ_CD</t>
  </si>
  <si>
    <t xml:space="preserve">  AND WBS_TSK.PRJ_CD            = 'PJ12000174'</t>
  </si>
  <si>
    <t xml:space="preserve">  AND PROSC_EST.PROS_VLD_FLG    = '1'</t>
  </si>
  <si>
    <t xml:space="preserve">  AND WBS_TSK.SHIP_TSK_FLG      = '1'</t>
  </si>
  <si>
    <t xml:space="preserve">  AND PROSC_EST.PRJ_CD          = PROSC_EST_SHIP_DT.PRJ_CD</t>
  </si>
  <si>
    <t xml:space="preserve">  AND PROSC_EST.DEL_FLG         = '0'</t>
  </si>
  <si>
    <t xml:space="preserve">  AND PROSC_EST.PROSC_VER       = PROSC_EST_SHIP_DT.PROSC_VER</t>
  </si>
  <si>
    <t xml:space="preserve">  AND PROSC_EST_SHIP_DT.DEL_FLG = '0'</t>
  </si>
  <si>
    <t xml:space="preserve">  AND WBS_TSK.SHIP_MNG_NO       = PROSC_EST_SHIP_DT.SHIP_MNG_NO</t>
  </si>
  <si>
    <t xml:space="preserve">  AND PROSC_EST_SHIP_DT.SUPP_CD = SUPP.SUPP_NO(+)</t>
  </si>
  <si>
    <t xml:space="preserve">  AND SUPP.DEL_FLG(+)           = '0'</t>
  </si>
  <si>
    <t xml:space="preserve">  AND WBS_TSK.DEL_FLG           = '0'</t>
  </si>
  <si>
    <t xml:space="preserve">  ) EST_SHIP_SUB</t>
  </si>
  <si>
    <t>ON WBS_TSK.TSK_UID = EST_SHIP_SUB.TSK_UID</t>
  </si>
  <si>
    <t>INNER JOIN</t>
  </si>
  <si>
    <t xml:space="preserve">  (SELECT HNYO_SEG_DT_CD,</t>
  </si>
  <si>
    <t xml:space="preserve">    HNYO_SEG_DT_NM,</t>
  </si>
  <si>
    <t xml:space="preserve">    CHR</t>
  </si>
  <si>
    <t xml:space="preserve">  FROM PJTM_PJ_HNYO_SEG</t>
  </si>
  <si>
    <t xml:space="preserve">  WHERE HNYO_SEG_CD = '003'</t>
  </si>
  <si>
    <t xml:space="preserve">  ) HNYO_SEG_SUB</t>
  </si>
  <si>
    <t>ON HNYO_SEG_SUB.HNYO_SEG_DT_CD = WBS_TSK.ACC_MES_KND_CD</t>
  </si>
  <si>
    <t>WHERE WBS_TSK.WBS_ID           = '531'</t>
  </si>
  <si>
    <t>and WBS_TSK.TSK_CD = '1.1.'</t>
  </si>
  <si>
    <t>AND WBS_TSK_RESRC.DEL_FLG      = '0'</t>
  </si>
  <si>
    <t>AND WBS_TSK.TYP                = '70'</t>
  </si>
  <si>
    <t>AND WBS_TSK.PRJ_EXCEPT_SEG     = '0'</t>
  </si>
  <si>
    <t>AND WBS_TSK.DEL_FLG            = '0'</t>
  </si>
  <si>
    <t>START WITH WBS_TSK.WBS_ID = '531'</t>
  </si>
  <si>
    <t>CONNECT BY PRIOR WBS_TSK.TSK_UID = WBS_TSK.PARENT_TSK_UID</t>
  </si>
  <si>
    <t>ORDER siblings BY WBS_TSK.DSP_SEQ</t>
  </si>
  <si>
    <t>TASK</t>
  </si>
  <si>
    <t>EMP</t>
  </si>
  <si>
    <t>ACC_MES_KND_NM</t>
  </si>
  <si>
    <t>UNT</t>
  </si>
  <si>
    <t>ACC_MES_KND_CUMU_PV</t>
  </si>
  <si>
    <t>PREV_ACC_RATE</t>
  </si>
  <si>
    <t>PREV_PROG_RATE</t>
  </si>
  <si>
    <t>STR_PLN_DT</t>
  </si>
  <si>
    <t>STR_RSLT_DT</t>
  </si>
  <si>
    <t>END_PLN_DT</t>
  </si>
  <si>
    <t>END_RSLT_DT</t>
  </si>
  <si>
    <t>PREV_RSLT</t>
  </si>
  <si>
    <t>PREV_RSLT_REM</t>
  </si>
  <si>
    <t>THIS_RSLT</t>
  </si>
  <si>
    <t>THIS_RSLT_REM</t>
  </si>
  <si>
    <t>NEXT_RSLT</t>
  </si>
  <si>
    <t>NEXT_RSLT_REM</t>
  </si>
  <si>
    <t>ACC_MES_KND_CD</t>
  </si>
  <si>
    <t>OPE_TM</t>
  </si>
  <si>
    <t>STATUS</t>
  </si>
  <si>
    <t>TSK_CD</t>
  </si>
  <si>
    <t>DSP_SEQ</t>
  </si>
  <si>
    <t>TSK_NM</t>
  </si>
  <si>
    <t>TSK_UID</t>
  </si>
  <si>
    <t>PARENT_TSK_UID</t>
  </si>
  <si>
    <t>TSK_PLN_MN_HOUR</t>
  </si>
  <si>
    <t>TSK_PLN_PROD_QUAL</t>
  </si>
  <si>
    <t>HDAY_OPE_FLG</t>
  </si>
  <si>
    <t>SHIP_TSK_FLG</t>
  </si>
  <si>
    <t>VER_NO</t>
  </si>
  <si>
    <t>1.1. T10</t>
  </si>
  <si>
    <t>西尾　治</t>
  </si>
  <si>
    <t>達成率</t>
  </si>
  <si>
    <t>％</t>
  </si>
  <si>
    <t>1.1.</t>
  </si>
  <si>
    <t>T10</t>
  </si>
  <si>
    <t>進捗移送№6（タスク一覧取得）</t>
  </si>
  <si>
    <t>取得結果1</t>
    <rPh sb="0" eb="2">
      <t>シュトク</t>
    </rPh>
    <rPh sb="2" eb="4">
      <t>ケッカ</t>
    </rPh>
    <phoneticPr fontId="1"/>
  </si>
  <si>
    <t>進捗移送№6</t>
    <rPh sb="0" eb="2">
      <t>シンチョク</t>
    </rPh>
    <rPh sb="2" eb="4">
      <t>イソウ</t>
    </rPh>
    <phoneticPr fontId="1"/>
  </si>
  <si>
    <t>移送№6</t>
    <rPh sb="0" eb="2">
      <t>イソウ</t>
    </rPh>
    <phoneticPr fontId="1"/>
  </si>
  <si>
    <t>%</t>
    <phoneticPr fontId="1"/>
  </si>
  <si>
    <t>Z1G9909</t>
  </si>
  <si>
    <t>user</t>
    <phoneticPr fontId="1"/>
  </si>
  <si>
    <t>想定数値</t>
    <rPh sb="0" eb="2">
      <t>ソウテイ</t>
    </rPh>
    <rPh sb="2" eb="4">
      <t>スウチ</t>
    </rPh>
    <phoneticPr fontId="1"/>
  </si>
  <si>
    <t>全データの検証</t>
    <rPh sb="0" eb="1">
      <t>ゼン</t>
    </rPh>
    <rPh sb="5" eb="7">
      <t>ケンショウ</t>
    </rPh>
    <phoneticPr fontId="1"/>
  </si>
  <si>
    <t>1.2. T20</t>
  </si>
  <si>
    <t>滝口　秀典</t>
  </si>
  <si>
    <t>期間</t>
  </si>
  <si>
    <t>日</t>
  </si>
  <si>
    <t>1.2.</t>
  </si>
  <si>
    <t>T20</t>
  </si>
  <si>
    <t>1.3. T30</t>
  </si>
  <si>
    <t>佐藤　利佳</t>
  </si>
  <si>
    <t>工数</t>
  </si>
  <si>
    <t>時間</t>
  </si>
  <si>
    <t>1.3.</t>
  </si>
  <si>
    <t>T30</t>
  </si>
  <si>
    <t>1.4. T40</t>
  </si>
  <si>
    <t>菊池　一也</t>
  </si>
  <si>
    <t>数量</t>
  </si>
  <si>
    <t>数</t>
  </si>
  <si>
    <t>1.4.</t>
  </si>
  <si>
    <t>T40</t>
  </si>
  <si>
    <t>実績</t>
    <rPh sb="0" eb="2">
      <t>ジッセキ</t>
    </rPh>
    <phoneticPr fontId="1"/>
  </si>
  <si>
    <t>残</t>
    <rPh sb="0" eb="1">
      <t>ザン</t>
    </rPh>
    <phoneticPr fontId="1"/>
  </si>
  <si>
    <t>-</t>
    <phoneticPr fontId="1"/>
  </si>
  <si>
    <t>-</t>
    <phoneticPr fontId="1"/>
  </si>
  <si>
    <t>今週稼働時間</t>
    <rPh sb="0" eb="2">
      <t>コンシュウ</t>
    </rPh>
    <rPh sb="2" eb="4">
      <t>カドウ</t>
    </rPh>
    <rPh sb="4" eb="6">
      <t>ジカン</t>
    </rPh>
    <phoneticPr fontId="1"/>
  </si>
  <si>
    <t>予定工数</t>
    <rPh sb="0" eb="2">
      <t>ヨテイ</t>
    </rPh>
    <rPh sb="2" eb="4">
      <t>コウスウ</t>
    </rPh>
    <phoneticPr fontId="1"/>
  </si>
  <si>
    <t>予定成果物量</t>
    <rPh sb="0" eb="2">
      <t>ヨテイ</t>
    </rPh>
    <rPh sb="2" eb="5">
      <t>セイカブツ</t>
    </rPh>
    <rPh sb="5" eb="6">
      <t>リョウ</t>
    </rPh>
    <phoneticPr fontId="1"/>
  </si>
  <si>
    <t>40/30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</si>
</sst>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000000_ "/>
    <numFmt numFmtId="178" formatCode="0.0000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rgb="FFFF000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3" borderId="1" xfId="0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178" fontId="2" fillId="0" borderId="0" xfId="0" applyNumberFormat="1" applyFont="1" applyAlignment="1">
      <alignment horizontal="left"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8915400" y="571500"/>
          <a:ext cx="137160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4" name="正方形/長方形 3"/>
        <xdr:cNvSpPr/>
      </xdr:nvSpPr>
      <xdr:spPr>
        <a:xfrm>
          <a:off x="12344400" y="571500"/>
          <a:ext cx="68580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4</xdr:row>
      <xdr:rowOff>0</xdr:rowOff>
    </xdr:from>
    <xdr:to>
      <xdr:col>26</xdr:col>
      <xdr:colOff>0</xdr:colOff>
      <xdr:row>6</xdr:row>
      <xdr:rowOff>0</xdr:rowOff>
    </xdr:to>
    <xdr:sp macro="" textlink="">
      <xdr:nvSpPr>
        <xdr:cNvPr id="5" name="正方形/長方形 4"/>
        <xdr:cNvSpPr/>
      </xdr:nvSpPr>
      <xdr:spPr>
        <a:xfrm>
          <a:off x="17145000" y="571500"/>
          <a:ext cx="68580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8</xdr:row>
      <xdr:rowOff>0</xdr:rowOff>
    </xdr:from>
    <xdr:to>
      <xdr:col>18</xdr:col>
      <xdr:colOff>456286</xdr:colOff>
      <xdr:row>37</xdr:row>
      <xdr:rowOff>62339</xdr:rowOff>
    </xdr:to>
    <xdr:pic>
      <xdr:nvPicPr>
        <xdr:cNvPr id="6" name="図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9846" y="1172308"/>
          <a:ext cx="7343594" cy="4311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361950</xdr:colOff>
      <xdr:row>21</xdr:row>
      <xdr:rowOff>85726</xdr:rowOff>
    </xdr:from>
    <xdr:to>
      <xdr:col>17</xdr:col>
      <xdr:colOff>381000</xdr:colOff>
      <xdr:row>23</xdr:row>
      <xdr:rowOff>123826</xdr:rowOff>
    </xdr:to>
    <xdr:sp macro="" textlink="">
      <xdr:nvSpPr>
        <xdr:cNvPr id="7" name="正方形/長方形 6"/>
        <xdr:cNvSpPr/>
      </xdr:nvSpPr>
      <xdr:spPr>
        <a:xfrm>
          <a:off x="11334750" y="3086101"/>
          <a:ext cx="704850" cy="323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9</xdr:row>
      <xdr:rowOff>95250</xdr:rowOff>
    </xdr:from>
    <xdr:to>
      <xdr:col>22</xdr:col>
      <xdr:colOff>200025</xdr:colOff>
      <xdr:row>12</xdr:row>
      <xdr:rowOff>114300</xdr:rowOff>
    </xdr:to>
    <xdr:sp macro="" textlink="">
      <xdr:nvSpPr>
        <xdr:cNvPr id="8" name="正方形/長方形 7"/>
        <xdr:cNvSpPr/>
      </xdr:nvSpPr>
      <xdr:spPr>
        <a:xfrm>
          <a:off x="13773150" y="1381125"/>
          <a:ext cx="1514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381000</xdr:colOff>
      <xdr:row>12</xdr:row>
      <xdr:rowOff>114300</xdr:rowOff>
    </xdr:from>
    <xdr:to>
      <xdr:col>21</xdr:col>
      <xdr:colOff>128588</xdr:colOff>
      <xdr:row>22</xdr:row>
      <xdr:rowOff>104776</xdr:rowOff>
    </xdr:to>
    <xdr:cxnSp macro="">
      <xdr:nvCxnSpPr>
        <xdr:cNvPr id="10" name="カギ線コネクタ 9"/>
        <xdr:cNvCxnSpPr>
          <a:stCxn id="8" idx="2"/>
          <a:endCxn id="7" idx="3"/>
        </xdr:cNvCxnSpPr>
      </xdr:nvCxnSpPr>
      <xdr:spPr>
        <a:xfrm rot="5400000">
          <a:off x="12575381" y="1293019"/>
          <a:ext cx="1419226" cy="2490788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512884</xdr:colOff>
      <xdr:row>26</xdr:row>
      <xdr:rowOff>7326</xdr:rowOff>
    </xdr:from>
    <xdr:to>
      <xdr:col>20</xdr:col>
      <xdr:colOff>308275</xdr:colOff>
      <xdr:row>54</xdr:row>
      <xdr:rowOff>109963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1461" y="3817326"/>
          <a:ext cx="7371429" cy="4205714"/>
        </a:xfrm>
        <a:prstGeom prst="rect">
          <a:avLst/>
        </a:prstGeom>
      </xdr:spPr>
    </xdr:pic>
    <xdr:clientData/>
  </xdr:twoCellAnchor>
  <xdr:twoCellAnchor>
    <xdr:from>
      <xdr:col>8</xdr:col>
      <xdr:colOff>520212</xdr:colOff>
      <xdr:row>11</xdr:row>
      <xdr:rowOff>102578</xdr:rowOff>
    </xdr:from>
    <xdr:to>
      <xdr:col>12</xdr:col>
      <xdr:colOff>637443</xdr:colOff>
      <xdr:row>14</xdr:row>
      <xdr:rowOff>139213</xdr:rowOff>
    </xdr:to>
    <xdr:sp macro="" textlink="">
      <xdr:nvSpPr>
        <xdr:cNvPr id="9" name="正方形/長方形 8"/>
        <xdr:cNvSpPr/>
      </xdr:nvSpPr>
      <xdr:spPr>
        <a:xfrm>
          <a:off x="6030058" y="1714501"/>
          <a:ext cx="2872154" cy="476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 b="0">
              <a:solidFill>
                <a:srgbClr val="FF0000"/>
              </a:solidFill>
            </a:rPr>
            <a:t>2013/8/22</a:t>
          </a:r>
          <a:r>
            <a:rPr kumimoji="1" lang="ja-JP" altLang="en-US" sz="1600" b="0">
              <a:solidFill>
                <a:srgbClr val="FF0000"/>
              </a:solidFill>
            </a:rPr>
            <a:t>に取得</a:t>
          </a:r>
          <a:endParaRPr kumimoji="1" lang="en-US" altLang="ja-JP" sz="1600" b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401515</xdr:colOff>
      <xdr:row>29</xdr:row>
      <xdr:rowOff>123094</xdr:rowOff>
    </xdr:from>
    <xdr:to>
      <xdr:col>14</xdr:col>
      <xdr:colOff>518746</xdr:colOff>
      <xdr:row>33</xdr:row>
      <xdr:rowOff>13190</xdr:rowOff>
    </xdr:to>
    <xdr:sp macro="" textlink="">
      <xdr:nvSpPr>
        <xdr:cNvPr id="11" name="正方形/長方形 10"/>
        <xdr:cNvSpPr/>
      </xdr:nvSpPr>
      <xdr:spPr>
        <a:xfrm>
          <a:off x="7288823" y="4372709"/>
          <a:ext cx="2872154" cy="476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 b="0">
              <a:solidFill>
                <a:srgbClr val="FF0000"/>
              </a:solidFill>
            </a:rPr>
            <a:t>2013/8/23</a:t>
          </a:r>
          <a:r>
            <a:rPr kumimoji="1" lang="ja-JP" altLang="en-US" sz="1600" b="0">
              <a:solidFill>
                <a:srgbClr val="FF0000"/>
              </a:solidFill>
            </a:rPr>
            <a:t>に取得</a:t>
          </a:r>
          <a:endParaRPr kumimoji="1" lang="en-US" altLang="ja-JP" sz="1600" b="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219807</xdr:colOff>
      <xdr:row>39</xdr:row>
      <xdr:rowOff>45428</xdr:rowOff>
    </xdr:from>
    <xdr:to>
      <xdr:col>19</xdr:col>
      <xdr:colOff>238857</xdr:colOff>
      <xdr:row>41</xdr:row>
      <xdr:rowOff>83528</xdr:rowOff>
    </xdr:to>
    <xdr:sp macro="" textlink="">
      <xdr:nvSpPr>
        <xdr:cNvPr id="12" name="正方形/長方形 11"/>
        <xdr:cNvSpPr/>
      </xdr:nvSpPr>
      <xdr:spPr>
        <a:xfrm>
          <a:off x="12616961" y="5760428"/>
          <a:ext cx="707781" cy="3311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238858</xdr:colOff>
      <xdr:row>12</xdr:row>
      <xdr:rowOff>114299</xdr:rowOff>
    </xdr:from>
    <xdr:to>
      <xdr:col>21</xdr:col>
      <xdr:colOff>128589</xdr:colOff>
      <xdr:row>40</xdr:row>
      <xdr:rowOff>64477</xdr:rowOff>
    </xdr:to>
    <xdr:cxnSp macro="">
      <xdr:nvCxnSpPr>
        <xdr:cNvPr id="14" name="カギ線コネクタ 13"/>
        <xdr:cNvCxnSpPr>
          <a:stCxn id="8" idx="2"/>
          <a:endCxn id="12" idx="3"/>
        </xdr:cNvCxnSpPr>
      </xdr:nvCxnSpPr>
      <xdr:spPr>
        <a:xfrm rot="5400000">
          <a:off x="11840340" y="3248553"/>
          <a:ext cx="4029119" cy="1256848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476250</xdr:colOff>
      <xdr:row>8</xdr:row>
      <xdr:rowOff>9525</xdr:rowOff>
    </xdr:from>
    <xdr:to>
      <xdr:col>30</xdr:col>
      <xdr:colOff>303879</xdr:colOff>
      <xdr:row>37</xdr:row>
      <xdr:rowOff>71864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6450" y="1152525"/>
          <a:ext cx="7371429" cy="4205714"/>
        </a:xfrm>
        <a:prstGeom prst="rect">
          <a:avLst/>
        </a:prstGeom>
      </xdr:spPr>
    </xdr:pic>
    <xdr:clientData/>
  </xdr:twoCellAnchor>
  <xdr:twoCellAnchor>
    <xdr:from>
      <xdr:col>17</xdr:col>
      <xdr:colOff>685799</xdr:colOff>
      <xdr:row>6</xdr:row>
      <xdr:rowOff>0</xdr:rowOff>
    </xdr:from>
    <xdr:to>
      <xdr:col>19</xdr:col>
      <xdr:colOff>0</xdr:colOff>
      <xdr:row>7</xdr:row>
      <xdr:rowOff>1</xdr:rowOff>
    </xdr:to>
    <xdr:sp macro="" textlink="">
      <xdr:nvSpPr>
        <xdr:cNvPr id="3" name="正方形/長方形 2"/>
        <xdr:cNvSpPr/>
      </xdr:nvSpPr>
      <xdr:spPr>
        <a:xfrm>
          <a:off x="12344399" y="857250"/>
          <a:ext cx="685801" cy="1428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1</xdr:colOff>
      <xdr:row>7</xdr:row>
      <xdr:rowOff>1</xdr:rowOff>
    </xdr:to>
    <xdr:sp macro="" textlink="">
      <xdr:nvSpPr>
        <xdr:cNvPr id="4" name="正方形/長方形 3"/>
        <xdr:cNvSpPr/>
      </xdr:nvSpPr>
      <xdr:spPr>
        <a:xfrm>
          <a:off x="17145000" y="857250"/>
          <a:ext cx="685801" cy="1428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685799</xdr:colOff>
      <xdr:row>6</xdr:row>
      <xdr:rowOff>0</xdr:rowOff>
    </xdr:from>
    <xdr:to>
      <xdr:col>27</xdr:col>
      <xdr:colOff>0</xdr:colOff>
      <xdr:row>7</xdr:row>
      <xdr:rowOff>1</xdr:rowOff>
    </xdr:to>
    <xdr:sp macro="" textlink="">
      <xdr:nvSpPr>
        <xdr:cNvPr id="5" name="正方形/長方形 4"/>
        <xdr:cNvSpPr/>
      </xdr:nvSpPr>
      <xdr:spPr>
        <a:xfrm>
          <a:off x="17830799" y="857250"/>
          <a:ext cx="685801" cy="1428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76200</xdr:colOff>
      <xdr:row>28</xdr:row>
      <xdr:rowOff>0</xdr:rowOff>
    </xdr:from>
    <xdr:to>
      <xdr:col>29</xdr:col>
      <xdr:colOff>323850</xdr:colOff>
      <xdr:row>30</xdr:row>
      <xdr:rowOff>9525</xdr:rowOff>
    </xdr:to>
    <xdr:sp macro="" textlink="">
      <xdr:nvSpPr>
        <xdr:cNvPr id="8" name="正方形/長方形 7"/>
        <xdr:cNvSpPr/>
      </xdr:nvSpPr>
      <xdr:spPr>
        <a:xfrm>
          <a:off x="19278600" y="4000500"/>
          <a:ext cx="9334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676275</xdr:colOff>
      <xdr:row>6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9" name="正方形/長方形 8"/>
        <xdr:cNvSpPr/>
      </xdr:nvSpPr>
      <xdr:spPr>
        <a:xfrm>
          <a:off x="21299971" y="844826"/>
          <a:ext cx="698638" cy="14080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323851</xdr:colOff>
      <xdr:row>7</xdr:row>
      <xdr:rowOff>0</xdr:rowOff>
    </xdr:from>
    <xdr:to>
      <xdr:col>31</xdr:col>
      <xdr:colOff>338139</xdr:colOff>
      <xdr:row>29</xdr:row>
      <xdr:rowOff>4763</xdr:rowOff>
    </xdr:to>
    <xdr:cxnSp macro="">
      <xdr:nvCxnSpPr>
        <xdr:cNvPr id="11" name="カギ線コネクタ 10"/>
        <xdr:cNvCxnSpPr>
          <a:stCxn id="9" idx="2"/>
          <a:endCxn id="8" idx="3"/>
        </xdr:cNvCxnSpPr>
      </xdr:nvCxnSpPr>
      <xdr:spPr>
        <a:xfrm rot="5400000">
          <a:off x="19403461" y="1842259"/>
          <a:ext cx="3102459" cy="1389201"/>
        </a:xfrm>
        <a:prstGeom prst="bentConnector2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13</xdr:row>
      <xdr:rowOff>0</xdr:rowOff>
    </xdr:from>
    <xdr:to>
      <xdr:col>36</xdr:col>
      <xdr:colOff>0</xdr:colOff>
      <xdr:row>14</xdr:row>
      <xdr:rowOff>0</xdr:rowOff>
    </xdr:to>
    <xdr:sp macro="" textlink="">
      <xdr:nvSpPr>
        <xdr:cNvPr id="13" name="正方形/長方形 12"/>
        <xdr:cNvSpPr/>
      </xdr:nvSpPr>
      <xdr:spPr>
        <a:xfrm>
          <a:off x="22868283" y="1830457"/>
          <a:ext cx="2062369" cy="140804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543754</xdr:colOff>
      <xdr:row>13</xdr:row>
      <xdr:rowOff>70401</xdr:rowOff>
    </xdr:from>
    <xdr:to>
      <xdr:col>33</xdr:col>
      <xdr:colOff>1</xdr:colOff>
      <xdr:row>27</xdr:row>
      <xdr:rowOff>140804</xdr:rowOff>
    </xdr:to>
    <xdr:cxnSp macro="">
      <xdr:nvCxnSpPr>
        <xdr:cNvPr id="15" name="カギ線コネクタ 14"/>
        <xdr:cNvCxnSpPr>
          <a:stCxn id="13" idx="1"/>
          <a:endCxn id="8" idx="0"/>
        </xdr:cNvCxnSpPr>
      </xdr:nvCxnSpPr>
      <xdr:spPr>
        <a:xfrm rot="10800000" flipV="1">
          <a:off x="19792537" y="1900858"/>
          <a:ext cx="3075747" cy="2041663"/>
        </a:xfrm>
        <a:prstGeom prst="bentConnector2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abSelected="1" zoomScale="80" zoomScaleNormal="80" workbookViewId="0"/>
  </sheetViews>
  <sheetFormatPr defaultRowHeight="11.25" x14ac:dyDescent="0.15"/>
  <cols>
    <col min="1" max="16384" width="9" style="1"/>
  </cols>
  <sheetData>
    <row r="1" spans="1:30" x14ac:dyDescent="0.15">
      <c r="A1" s="1" t="s">
        <v>210</v>
      </c>
      <c r="E1" s="1" t="s">
        <v>216</v>
      </c>
      <c r="F1" s="1" t="s">
        <v>215</v>
      </c>
    </row>
    <row r="3" spans="1:30" x14ac:dyDescent="0.15">
      <c r="A3" s="1" t="s">
        <v>211</v>
      </c>
    </row>
    <row r="4" spans="1:30" x14ac:dyDescent="0.15">
      <c r="A4" s="1" t="s">
        <v>212</v>
      </c>
    </row>
    <row r="5" spans="1:30" x14ac:dyDescent="0.15">
      <c r="A5" s="4" t="s">
        <v>174</v>
      </c>
      <c r="B5" s="4" t="s">
        <v>175</v>
      </c>
      <c r="C5" s="4" t="s">
        <v>176</v>
      </c>
      <c r="D5" s="4" t="s">
        <v>177</v>
      </c>
      <c r="E5" s="4" t="s">
        <v>178</v>
      </c>
      <c r="F5" s="4" t="s">
        <v>179</v>
      </c>
      <c r="G5" s="4" t="s">
        <v>180</v>
      </c>
      <c r="H5" s="4" t="s">
        <v>181</v>
      </c>
      <c r="I5" s="4" t="s">
        <v>182</v>
      </c>
      <c r="J5" s="4" t="s">
        <v>183</v>
      </c>
      <c r="K5" s="4" t="s">
        <v>184</v>
      </c>
      <c r="L5" s="4" t="s">
        <v>185</v>
      </c>
      <c r="M5" s="4" t="s">
        <v>186</v>
      </c>
      <c r="N5" s="4" t="s">
        <v>187</v>
      </c>
      <c r="O5" s="4" t="s">
        <v>188</v>
      </c>
      <c r="P5" s="4" t="s">
        <v>189</v>
      </c>
      <c r="Q5" s="4" t="s">
        <v>190</v>
      </c>
      <c r="R5" s="4" t="s">
        <v>191</v>
      </c>
      <c r="S5" s="4" t="s">
        <v>192</v>
      </c>
      <c r="T5" s="4" t="s">
        <v>193</v>
      </c>
      <c r="U5" s="4" t="s">
        <v>194</v>
      </c>
      <c r="V5" s="4" t="s">
        <v>195</v>
      </c>
      <c r="W5" s="4" t="s">
        <v>196</v>
      </c>
      <c r="X5" s="4" t="s">
        <v>197</v>
      </c>
      <c r="Y5" s="4" t="s">
        <v>198</v>
      </c>
      <c r="Z5" s="4" t="s">
        <v>199</v>
      </c>
      <c r="AA5" s="4" t="s">
        <v>200</v>
      </c>
      <c r="AB5" s="4" t="s">
        <v>201</v>
      </c>
      <c r="AC5" s="4" t="s">
        <v>202</v>
      </c>
      <c r="AD5" s="4" t="s">
        <v>203</v>
      </c>
    </row>
    <row r="6" spans="1:30" x14ac:dyDescent="0.15">
      <c r="A6" s="2" t="s">
        <v>204</v>
      </c>
      <c r="B6" s="2" t="s">
        <v>205</v>
      </c>
      <c r="C6" s="2" t="s">
        <v>206</v>
      </c>
      <c r="D6" s="2" t="s">
        <v>207</v>
      </c>
      <c r="E6" s="2">
        <v>50</v>
      </c>
      <c r="F6" s="2">
        <v>0.1</v>
      </c>
      <c r="G6" s="2">
        <v>0.2</v>
      </c>
      <c r="H6" s="3">
        <v>41372</v>
      </c>
      <c r="I6" s="2"/>
      <c r="J6" s="3">
        <v>41379</v>
      </c>
      <c r="K6" s="2"/>
      <c r="L6" s="2">
        <v>10</v>
      </c>
      <c r="M6" s="2">
        <v>90</v>
      </c>
      <c r="N6" s="2"/>
      <c r="O6" s="2"/>
      <c r="P6" s="2"/>
      <c r="Q6" s="2"/>
      <c r="R6" s="2">
        <v>10</v>
      </c>
      <c r="S6" s="2">
        <v>23</v>
      </c>
      <c r="T6" s="2">
        <v>2</v>
      </c>
      <c r="U6" s="2" t="s">
        <v>208</v>
      </c>
      <c r="V6" s="2">
        <v>1</v>
      </c>
      <c r="W6" s="2" t="s">
        <v>209</v>
      </c>
      <c r="X6" s="2">
        <v>532</v>
      </c>
      <c r="Y6" s="2">
        <v>531</v>
      </c>
      <c r="Z6" s="2">
        <v>30</v>
      </c>
      <c r="AA6" s="2"/>
      <c r="AB6" s="2">
        <v>0</v>
      </c>
      <c r="AC6" s="2">
        <v>0</v>
      </c>
      <c r="AD6" s="2">
        <v>5</v>
      </c>
    </row>
    <row r="9" spans="1:30" x14ac:dyDescent="0.15">
      <c r="A9" s="1" t="s">
        <v>213</v>
      </c>
      <c r="U9" s="1" t="s">
        <v>217</v>
      </c>
    </row>
    <row r="10" spans="1:30" x14ac:dyDescent="0.15">
      <c r="A10" s="1" t="s">
        <v>0</v>
      </c>
    </row>
    <row r="11" spans="1:30" x14ac:dyDescent="0.15">
      <c r="A11" s="1" t="s">
        <v>1</v>
      </c>
      <c r="U11" s="1">
        <f>ROUND(S6/Z6*100,2)</f>
        <v>76.67</v>
      </c>
      <c r="V11" s="1" t="s">
        <v>214</v>
      </c>
    </row>
    <row r="12" spans="1:30" x14ac:dyDescent="0.15">
      <c r="A12" s="1" t="s">
        <v>2</v>
      </c>
      <c r="U12" s="1">
        <f>100-U11</f>
        <v>23.33</v>
      </c>
      <c r="V12" s="1" t="s">
        <v>214</v>
      </c>
    </row>
    <row r="13" spans="1:30" x14ac:dyDescent="0.15">
      <c r="A13" s="1" t="s">
        <v>3</v>
      </c>
    </row>
    <row r="14" spans="1:30" x14ac:dyDescent="0.15">
      <c r="A14" s="1" t="s">
        <v>4</v>
      </c>
    </row>
    <row r="15" spans="1:30" x14ac:dyDescent="0.15">
      <c r="A15" s="1" t="s">
        <v>5</v>
      </c>
    </row>
    <row r="16" spans="1:30" x14ac:dyDescent="0.15">
      <c r="A16" s="1" t="s">
        <v>6</v>
      </c>
    </row>
    <row r="17" spans="1:1" x14ac:dyDescent="0.15">
      <c r="A17" s="1" t="s">
        <v>7</v>
      </c>
    </row>
    <row r="18" spans="1:1" x14ac:dyDescent="0.15">
      <c r="A18" s="1" t="s">
        <v>8</v>
      </c>
    </row>
    <row r="19" spans="1:1" x14ac:dyDescent="0.15">
      <c r="A19" s="1" t="s">
        <v>9</v>
      </c>
    </row>
    <row r="20" spans="1:1" x14ac:dyDescent="0.15">
      <c r="A20" s="1" t="s">
        <v>10</v>
      </c>
    </row>
    <row r="21" spans="1:1" x14ac:dyDescent="0.15">
      <c r="A21" s="1" t="s">
        <v>11</v>
      </c>
    </row>
    <row r="22" spans="1:1" x14ac:dyDescent="0.15">
      <c r="A22" s="1" t="s">
        <v>12</v>
      </c>
    </row>
    <row r="23" spans="1:1" x14ac:dyDescent="0.15">
      <c r="A23" s="1" t="s">
        <v>13</v>
      </c>
    </row>
    <row r="24" spans="1:1" x14ac:dyDescent="0.15">
      <c r="A24" s="1" t="s">
        <v>14</v>
      </c>
    </row>
    <row r="25" spans="1:1" x14ac:dyDescent="0.15">
      <c r="A25" s="1" t="s">
        <v>15</v>
      </c>
    </row>
    <row r="26" spans="1:1" x14ac:dyDescent="0.15">
      <c r="A26" s="1" t="s">
        <v>16</v>
      </c>
    </row>
    <row r="27" spans="1:1" x14ac:dyDescent="0.15">
      <c r="A27" s="1" t="s">
        <v>17</v>
      </c>
    </row>
    <row r="28" spans="1:1" x14ac:dyDescent="0.15">
      <c r="A28" s="1" t="s">
        <v>18</v>
      </c>
    </row>
    <row r="29" spans="1:1" x14ac:dyDescent="0.15">
      <c r="A29" s="1" t="s">
        <v>19</v>
      </c>
    </row>
    <row r="30" spans="1:1" x14ac:dyDescent="0.15">
      <c r="A30" s="1" t="s">
        <v>20</v>
      </c>
    </row>
    <row r="31" spans="1:1" x14ac:dyDescent="0.15">
      <c r="A31" s="1" t="s">
        <v>21</v>
      </c>
    </row>
    <row r="32" spans="1:1" x14ac:dyDescent="0.15">
      <c r="A32" s="1" t="s">
        <v>22</v>
      </c>
    </row>
    <row r="33" spans="1:1" x14ac:dyDescent="0.15">
      <c r="A33" s="1" t="s">
        <v>23</v>
      </c>
    </row>
    <row r="34" spans="1:1" x14ac:dyDescent="0.15">
      <c r="A34" s="1" t="s">
        <v>24</v>
      </c>
    </row>
    <row r="35" spans="1:1" x14ac:dyDescent="0.15">
      <c r="A35" s="1" t="s">
        <v>25</v>
      </c>
    </row>
    <row r="36" spans="1:1" x14ac:dyDescent="0.15">
      <c r="A36" s="1" t="s">
        <v>26</v>
      </c>
    </row>
    <row r="37" spans="1:1" x14ac:dyDescent="0.15">
      <c r="A37" s="1" t="s">
        <v>27</v>
      </c>
    </row>
    <row r="38" spans="1:1" x14ac:dyDescent="0.15">
      <c r="A38" s="1" t="s">
        <v>28</v>
      </c>
    </row>
    <row r="39" spans="1:1" x14ac:dyDescent="0.15">
      <c r="A39" s="1" t="s">
        <v>29</v>
      </c>
    </row>
    <row r="40" spans="1:1" x14ac:dyDescent="0.15">
      <c r="A40" s="1" t="s">
        <v>30</v>
      </c>
    </row>
    <row r="41" spans="1:1" x14ac:dyDescent="0.15">
      <c r="A41" s="1" t="s">
        <v>31</v>
      </c>
    </row>
    <row r="42" spans="1:1" x14ac:dyDescent="0.15">
      <c r="A42" s="1" t="s">
        <v>32</v>
      </c>
    </row>
    <row r="43" spans="1:1" x14ac:dyDescent="0.15">
      <c r="A43" s="1" t="s">
        <v>28</v>
      </c>
    </row>
    <row r="44" spans="1:1" x14ac:dyDescent="0.15">
      <c r="A44" s="1" t="s">
        <v>29</v>
      </c>
    </row>
    <row r="45" spans="1:1" x14ac:dyDescent="0.15">
      <c r="A45" s="1" t="s">
        <v>33</v>
      </c>
    </row>
    <row r="46" spans="1:1" x14ac:dyDescent="0.15">
      <c r="A46" s="1" t="s">
        <v>34</v>
      </c>
    </row>
    <row r="47" spans="1:1" x14ac:dyDescent="0.15">
      <c r="A47" s="1" t="s">
        <v>35</v>
      </c>
    </row>
    <row r="48" spans="1:1" x14ac:dyDescent="0.15">
      <c r="A48" s="1" t="s">
        <v>28</v>
      </c>
    </row>
    <row r="49" spans="1:1" x14ac:dyDescent="0.15">
      <c r="A49" s="1" t="s">
        <v>29</v>
      </c>
    </row>
    <row r="50" spans="1:1" x14ac:dyDescent="0.15">
      <c r="A50" s="1" t="s">
        <v>36</v>
      </c>
    </row>
    <row r="51" spans="1:1" x14ac:dyDescent="0.15">
      <c r="A51" s="1" t="s">
        <v>37</v>
      </c>
    </row>
    <row r="52" spans="1:1" x14ac:dyDescent="0.15">
      <c r="A52" s="1" t="s">
        <v>38</v>
      </c>
    </row>
    <row r="53" spans="1:1" x14ac:dyDescent="0.15">
      <c r="A53" s="1" t="s">
        <v>28</v>
      </c>
    </row>
    <row r="54" spans="1:1" x14ac:dyDescent="0.15">
      <c r="A54" s="1" t="s">
        <v>29</v>
      </c>
    </row>
    <row r="55" spans="1:1" x14ac:dyDescent="0.15">
      <c r="A55" s="1" t="s">
        <v>39</v>
      </c>
    </row>
    <row r="56" spans="1:1" x14ac:dyDescent="0.15">
      <c r="A56" s="1" t="s">
        <v>40</v>
      </c>
    </row>
    <row r="57" spans="1:1" x14ac:dyDescent="0.15">
      <c r="A57" s="1" t="s">
        <v>41</v>
      </c>
    </row>
    <row r="58" spans="1:1" x14ac:dyDescent="0.15">
      <c r="A58" s="1" t="s">
        <v>28</v>
      </c>
    </row>
    <row r="59" spans="1:1" x14ac:dyDescent="0.15">
      <c r="A59" s="1" t="s">
        <v>29</v>
      </c>
    </row>
    <row r="60" spans="1:1" x14ac:dyDescent="0.15">
      <c r="A60" s="1" t="s">
        <v>42</v>
      </c>
    </row>
    <row r="61" spans="1:1" x14ac:dyDescent="0.15">
      <c r="A61" s="1" t="s">
        <v>43</v>
      </c>
    </row>
    <row r="62" spans="1:1" x14ac:dyDescent="0.15">
      <c r="A62" s="1" t="s">
        <v>44</v>
      </c>
    </row>
    <row r="63" spans="1:1" x14ac:dyDescent="0.15">
      <c r="A63" s="1" t="s">
        <v>28</v>
      </c>
    </row>
    <row r="64" spans="1:1" x14ac:dyDescent="0.15">
      <c r="A64" s="1" t="s">
        <v>29</v>
      </c>
    </row>
    <row r="65" spans="1:1" x14ac:dyDescent="0.15">
      <c r="A65" s="1" t="s">
        <v>45</v>
      </c>
    </row>
    <row r="66" spans="1:1" x14ac:dyDescent="0.15">
      <c r="A66" s="1" t="s">
        <v>46</v>
      </c>
    </row>
    <row r="67" spans="1:1" x14ac:dyDescent="0.15">
      <c r="A67" s="1" t="s">
        <v>47</v>
      </c>
    </row>
    <row r="68" spans="1:1" x14ac:dyDescent="0.15">
      <c r="A68" s="1" t="s">
        <v>48</v>
      </c>
    </row>
    <row r="69" spans="1:1" x14ac:dyDescent="0.15">
      <c r="A69" s="1" t="s">
        <v>49</v>
      </c>
    </row>
    <row r="70" spans="1:1" x14ac:dyDescent="0.15">
      <c r="A70" s="1" t="s">
        <v>13</v>
      </c>
    </row>
    <row r="71" spans="1:1" x14ac:dyDescent="0.15">
      <c r="A71" s="1" t="s">
        <v>50</v>
      </c>
    </row>
    <row r="72" spans="1:1" x14ac:dyDescent="0.15">
      <c r="A72" s="1" t="s">
        <v>51</v>
      </c>
    </row>
    <row r="73" spans="1:1" x14ac:dyDescent="0.15">
      <c r="A73" s="1" t="s">
        <v>52</v>
      </c>
    </row>
    <row r="74" spans="1:1" x14ac:dyDescent="0.15">
      <c r="A74" s="1" t="s">
        <v>53</v>
      </c>
    </row>
    <row r="75" spans="1:1" x14ac:dyDescent="0.15">
      <c r="A75" s="1" t="s">
        <v>54</v>
      </c>
    </row>
    <row r="76" spans="1:1" x14ac:dyDescent="0.15">
      <c r="A76" s="1" t="s">
        <v>55</v>
      </c>
    </row>
    <row r="77" spans="1:1" x14ac:dyDescent="0.15">
      <c r="A77" s="1" t="s">
        <v>56</v>
      </c>
    </row>
    <row r="78" spans="1:1" x14ac:dyDescent="0.15">
      <c r="A78" s="1" t="s">
        <v>57</v>
      </c>
    </row>
    <row r="79" spans="1:1" x14ac:dyDescent="0.15">
      <c r="A79" s="1" t="s">
        <v>58</v>
      </c>
    </row>
    <row r="80" spans="1:1" x14ac:dyDescent="0.15">
      <c r="A80" s="1" t="s">
        <v>59</v>
      </c>
    </row>
    <row r="81" spans="1:1" x14ac:dyDescent="0.15">
      <c r="A81" s="1" t="s">
        <v>60</v>
      </c>
    </row>
    <row r="82" spans="1:1" x14ac:dyDescent="0.15">
      <c r="A82" s="1" t="s">
        <v>61</v>
      </c>
    </row>
    <row r="83" spans="1:1" x14ac:dyDescent="0.15">
      <c r="A83" s="1" t="s">
        <v>62</v>
      </c>
    </row>
    <row r="84" spans="1:1" x14ac:dyDescent="0.15">
      <c r="A84" s="1" t="s">
        <v>63</v>
      </c>
    </row>
    <row r="85" spans="1:1" x14ac:dyDescent="0.15">
      <c r="A85" s="1" t="s">
        <v>64</v>
      </c>
    </row>
    <row r="86" spans="1:1" x14ac:dyDescent="0.15">
      <c r="A86" s="1" t="s">
        <v>65</v>
      </c>
    </row>
    <row r="87" spans="1:1" x14ac:dyDescent="0.15">
      <c r="A87" s="1" t="s">
        <v>66</v>
      </c>
    </row>
    <row r="88" spans="1:1" x14ac:dyDescent="0.15">
      <c r="A88" s="1" t="s">
        <v>67</v>
      </c>
    </row>
    <row r="89" spans="1:1" x14ac:dyDescent="0.15">
      <c r="A89" s="1" t="s">
        <v>68</v>
      </c>
    </row>
    <row r="90" spans="1:1" x14ac:dyDescent="0.15">
      <c r="A90" s="1" t="s">
        <v>69</v>
      </c>
    </row>
    <row r="91" spans="1:1" x14ac:dyDescent="0.15">
      <c r="A91" s="1" t="s">
        <v>70</v>
      </c>
    </row>
    <row r="92" spans="1:1" x14ac:dyDescent="0.15">
      <c r="A92" s="1" t="s">
        <v>71</v>
      </c>
    </row>
    <row r="93" spans="1:1" x14ac:dyDescent="0.15">
      <c r="A93" s="1" t="s">
        <v>72</v>
      </c>
    </row>
    <row r="94" spans="1:1" x14ac:dyDescent="0.15">
      <c r="A94" s="1" t="s">
        <v>73</v>
      </c>
    </row>
    <row r="95" spans="1:1" x14ac:dyDescent="0.15">
      <c r="A95" s="1" t="s">
        <v>74</v>
      </c>
    </row>
    <row r="96" spans="1:1" x14ac:dyDescent="0.15">
      <c r="A96" s="1" t="s">
        <v>75</v>
      </c>
    </row>
    <row r="97" spans="1:1" x14ac:dyDescent="0.15">
      <c r="A97" s="1" t="s">
        <v>76</v>
      </c>
    </row>
    <row r="98" spans="1:1" x14ac:dyDescent="0.15">
      <c r="A98" s="1" t="s">
        <v>77</v>
      </c>
    </row>
    <row r="99" spans="1:1" x14ac:dyDescent="0.15">
      <c r="A99" s="1" t="s">
        <v>78</v>
      </c>
    </row>
    <row r="100" spans="1:1" x14ac:dyDescent="0.15">
      <c r="A100" s="1" t="s">
        <v>79</v>
      </c>
    </row>
    <row r="101" spans="1:1" x14ac:dyDescent="0.15">
      <c r="A101" s="1" t="s">
        <v>80</v>
      </c>
    </row>
    <row r="102" spans="1:1" x14ac:dyDescent="0.15">
      <c r="A102" s="1" t="s">
        <v>81</v>
      </c>
    </row>
    <row r="103" spans="1:1" x14ac:dyDescent="0.15">
      <c r="A103" s="1" t="s">
        <v>82</v>
      </c>
    </row>
    <row r="104" spans="1:1" x14ac:dyDescent="0.15">
      <c r="A104" s="1" t="s">
        <v>83</v>
      </c>
    </row>
    <row r="105" spans="1:1" x14ac:dyDescent="0.15">
      <c r="A105" s="1" t="s">
        <v>84</v>
      </c>
    </row>
    <row r="106" spans="1:1" x14ac:dyDescent="0.15">
      <c r="A106" s="1" t="s">
        <v>85</v>
      </c>
    </row>
    <row r="107" spans="1:1" x14ac:dyDescent="0.15">
      <c r="A107" s="1" t="s">
        <v>86</v>
      </c>
    </row>
    <row r="108" spans="1:1" x14ac:dyDescent="0.15">
      <c r="A108" s="1" t="s">
        <v>87</v>
      </c>
    </row>
    <row r="109" spans="1:1" x14ac:dyDescent="0.15">
      <c r="A109" s="1" t="s">
        <v>78</v>
      </c>
    </row>
    <row r="110" spans="1:1" x14ac:dyDescent="0.15">
      <c r="A110" s="1" t="s">
        <v>88</v>
      </c>
    </row>
    <row r="111" spans="1:1" x14ac:dyDescent="0.15">
      <c r="A111" s="1" t="s">
        <v>89</v>
      </c>
    </row>
    <row r="112" spans="1:1" x14ac:dyDescent="0.15">
      <c r="A112" s="1" t="s">
        <v>90</v>
      </c>
    </row>
    <row r="113" spans="1:1" x14ac:dyDescent="0.15">
      <c r="A113" s="1" t="s">
        <v>91</v>
      </c>
    </row>
    <row r="114" spans="1:1" x14ac:dyDescent="0.15">
      <c r="A114" s="1" t="s">
        <v>92</v>
      </c>
    </row>
    <row r="115" spans="1:1" x14ac:dyDescent="0.15">
      <c r="A115" s="1" t="s">
        <v>93</v>
      </c>
    </row>
    <row r="116" spans="1:1" x14ac:dyDescent="0.15">
      <c r="A116" s="1" t="s">
        <v>94</v>
      </c>
    </row>
    <row r="117" spans="1:1" x14ac:dyDescent="0.15">
      <c r="A117" s="1" t="s">
        <v>95</v>
      </c>
    </row>
    <row r="118" spans="1:1" x14ac:dyDescent="0.15">
      <c r="A118" s="1" t="s">
        <v>96</v>
      </c>
    </row>
    <row r="119" spans="1:1" x14ac:dyDescent="0.15">
      <c r="A119" s="1" t="s">
        <v>97</v>
      </c>
    </row>
    <row r="120" spans="1:1" x14ac:dyDescent="0.15">
      <c r="A120" s="1" t="s">
        <v>98</v>
      </c>
    </row>
    <row r="121" spans="1:1" x14ac:dyDescent="0.15">
      <c r="A121" s="1" t="s">
        <v>99</v>
      </c>
    </row>
    <row r="122" spans="1:1" x14ac:dyDescent="0.15">
      <c r="A122" s="1" t="s">
        <v>100</v>
      </c>
    </row>
    <row r="123" spans="1:1" x14ac:dyDescent="0.15">
      <c r="A123" s="1" t="s">
        <v>78</v>
      </c>
    </row>
    <row r="124" spans="1:1" x14ac:dyDescent="0.15">
      <c r="A124" s="1" t="s">
        <v>101</v>
      </c>
    </row>
    <row r="125" spans="1:1" x14ac:dyDescent="0.15">
      <c r="A125" s="1" t="s">
        <v>102</v>
      </c>
    </row>
    <row r="126" spans="1:1" x14ac:dyDescent="0.15">
      <c r="A126" s="1" t="s">
        <v>103</v>
      </c>
    </row>
    <row r="127" spans="1:1" x14ac:dyDescent="0.15">
      <c r="A127" s="1" t="s">
        <v>104</v>
      </c>
    </row>
    <row r="128" spans="1:1" x14ac:dyDescent="0.15">
      <c r="A128" s="1" t="s">
        <v>105</v>
      </c>
    </row>
    <row r="129" spans="1:1" x14ac:dyDescent="0.15">
      <c r="A129" s="1" t="s">
        <v>106</v>
      </c>
    </row>
    <row r="130" spans="1:1" x14ac:dyDescent="0.15">
      <c r="A130" s="1" t="s">
        <v>107</v>
      </c>
    </row>
    <row r="131" spans="1:1" x14ac:dyDescent="0.15">
      <c r="A131" s="1" t="s">
        <v>108</v>
      </c>
    </row>
    <row r="132" spans="1:1" x14ac:dyDescent="0.15">
      <c r="A132" s="1" t="s">
        <v>109</v>
      </c>
    </row>
    <row r="133" spans="1:1" x14ac:dyDescent="0.15">
      <c r="A133" s="1" t="s">
        <v>110</v>
      </c>
    </row>
    <row r="134" spans="1:1" x14ac:dyDescent="0.15">
      <c r="A134" s="1" t="s">
        <v>111</v>
      </c>
    </row>
    <row r="135" spans="1:1" x14ac:dyDescent="0.15">
      <c r="A135" s="1" t="s">
        <v>112</v>
      </c>
    </row>
    <row r="136" spans="1:1" x14ac:dyDescent="0.15">
      <c r="A136" s="1" t="s">
        <v>113</v>
      </c>
    </row>
    <row r="137" spans="1:1" x14ac:dyDescent="0.15">
      <c r="A137" s="1" t="s">
        <v>114</v>
      </c>
    </row>
    <row r="138" spans="1:1" x14ac:dyDescent="0.15">
      <c r="A138" s="1" t="s">
        <v>115</v>
      </c>
    </row>
    <row r="139" spans="1:1" x14ac:dyDescent="0.15">
      <c r="A139" s="1" t="s">
        <v>116</v>
      </c>
    </row>
    <row r="140" spans="1:1" x14ac:dyDescent="0.15">
      <c r="A140" s="1" t="s">
        <v>117</v>
      </c>
    </row>
    <row r="141" spans="1:1" x14ac:dyDescent="0.15">
      <c r="A141" s="1" t="s">
        <v>118</v>
      </c>
    </row>
    <row r="142" spans="1:1" x14ac:dyDescent="0.15">
      <c r="A142" s="1" t="s">
        <v>119</v>
      </c>
    </row>
    <row r="143" spans="1:1" x14ac:dyDescent="0.15">
      <c r="A143" s="1" t="s">
        <v>120</v>
      </c>
    </row>
    <row r="144" spans="1:1" x14ac:dyDescent="0.15">
      <c r="A144" s="1" t="s">
        <v>121</v>
      </c>
    </row>
    <row r="145" spans="1:1" x14ac:dyDescent="0.15">
      <c r="A145" s="1" t="s">
        <v>122</v>
      </c>
    </row>
    <row r="146" spans="1:1" x14ac:dyDescent="0.15">
      <c r="A146" s="1" t="s">
        <v>123</v>
      </c>
    </row>
    <row r="147" spans="1:1" x14ac:dyDescent="0.15">
      <c r="A147" s="1" t="s">
        <v>124</v>
      </c>
    </row>
    <row r="148" spans="1:1" x14ac:dyDescent="0.15">
      <c r="A148" s="1" t="s">
        <v>125</v>
      </c>
    </row>
    <row r="149" spans="1:1" x14ac:dyDescent="0.15">
      <c r="A149" s="1" t="s">
        <v>126</v>
      </c>
    </row>
    <row r="150" spans="1:1" x14ac:dyDescent="0.15">
      <c r="A150" s="1" t="s">
        <v>127</v>
      </c>
    </row>
    <row r="151" spans="1:1" x14ac:dyDescent="0.15">
      <c r="A151" s="1" t="s">
        <v>128</v>
      </c>
    </row>
    <row r="152" spans="1:1" x14ac:dyDescent="0.15">
      <c r="A152" s="1" t="s">
        <v>129</v>
      </c>
    </row>
    <row r="153" spans="1:1" x14ac:dyDescent="0.15">
      <c r="A153" s="1" t="s">
        <v>130</v>
      </c>
    </row>
    <row r="154" spans="1:1" x14ac:dyDescent="0.15">
      <c r="A154" s="1" t="s">
        <v>131</v>
      </c>
    </row>
    <row r="155" spans="1:1" x14ac:dyDescent="0.15">
      <c r="A155" s="1" t="s">
        <v>132</v>
      </c>
    </row>
    <row r="156" spans="1:1" x14ac:dyDescent="0.15">
      <c r="A156" s="1" t="s">
        <v>133</v>
      </c>
    </row>
    <row r="157" spans="1:1" x14ac:dyDescent="0.15">
      <c r="A157" s="1" t="s">
        <v>78</v>
      </c>
    </row>
    <row r="158" spans="1:1" x14ac:dyDescent="0.15">
      <c r="A158" s="1" t="s">
        <v>134</v>
      </c>
    </row>
    <row r="159" spans="1:1" x14ac:dyDescent="0.15">
      <c r="A159" s="1" t="s">
        <v>135</v>
      </c>
    </row>
    <row r="160" spans="1:1" x14ac:dyDescent="0.15">
      <c r="A160" s="1" t="s">
        <v>136</v>
      </c>
    </row>
    <row r="161" spans="1:1" x14ac:dyDescent="0.15">
      <c r="A161" s="1" t="s">
        <v>137</v>
      </c>
    </row>
    <row r="162" spans="1:1" x14ac:dyDescent="0.15">
      <c r="A162" s="1" t="s">
        <v>138</v>
      </c>
    </row>
    <row r="163" spans="1:1" x14ac:dyDescent="0.15">
      <c r="A163" s="1" t="s">
        <v>139</v>
      </c>
    </row>
    <row r="164" spans="1:1" x14ac:dyDescent="0.15">
      <c r="A164" s="1" t="s">
        <v>140</v>
      </c>
    </row>
    <row r="165" spans="1:1" x14ac:dyDescent="0.15">
      <c r="A165" s="1" t="s">
        <v>141</v>
      </c>
    </row>
    <row r="166" spans="1:1" x14ac:dyDescent="0.15">
      <c r="A166" s="1" t="s">
        <v>142</v>
      </c>
    </row>
    <row r="167" spans="1:1" x14ac:dyDescent="0.15">
      <c r="A167" s="1" t="s">
        <v>143</v>
      </c>
    </row>
    <row r="168" spans="1:1" x14ac:dyDescent="0.15">
      <c r="A168" s="1" t="s">
        <v>144</v>
      </c>
    </row>
    <row r="169" spans="1:1" x14ac:dyDescent="0.15">
      <c r="A169" s="1" t="s">
        <v>145</v>
      </c>
    </row>
    <row r="170" spans="1:1" x14ac:dyDescent="0.15">
      <c r="A170" s="1" t="s">
        <v>146</v>
      </c>
    </row>
    <row r="171" spans="1:1" x14ac:dyDescent="0.15">
      <c r="A171" s="1" t="s">
        <v>147</v>
      </c>
    </row>
    <row r="172" spans="1:1" x14ac:dyDescent="0.15">
      <c r="A172" s="1" t="s">
        <v>148</v>
      </c>
    </row>
    <row r="173" spans="1:1" x14ac:dyDescent="0.15">
      <c r="A173" s="1" t="s">
        <v>149</v>
      </c>
    </row>
    <row r="174" spans="1:1" x14ac:dyDescent="0.15">
      <c r="A174" s="1" t="s">
        <v>150</v>
      </c>
    </row>
    <row r="175" spans="1:1" x14ac:dyDescent="0.15">
      <c r="A175" s="1" t="s">
        <v>151</v>
      </c>
    </row>
    <row r="176" spans="1:1" x14ac:dyDescent="0.15">
      <c r="A176" s="1" t="s">
        <v>152</v>
      </c>
    </row>
    <row r="177" spans="1:1" x14ac:dyDescent="0.15">
      <c r="A177" s="1" t="s">
        <v>153</v>
      </c>
    </row>
    <row r="178" spans="1:1" x14ac:dyDescent="0.15">
      <c r="A178" s="1" t="s">
        <v>146</v>
      </c>
    </row>
    <row r="179" spans="1:1" x14ac:dyDescent="0.15">
      <c r="A179" s="1" t="s">
        <v>154</v>
      </c>
    </row>
    <row r="180" spans="1:1" x14ac:dyDescent="0.15">
      <c r="A180" s="1" t="s">
        <v>155</v>
      </c>
    </row>
    <row r="181" spans="1:1" x14ac:dyDescent="0.15">
      <c r="A181" s="1" t="s">
        <v>156</v>
      </c>
    </row>
    <row r="182" spans="1:1" x14ac:dyDescent="0.15">
      <c r="A182" s="1" t="s">
        <v>157</v>
      </c>
    </row>
    <row r="183" spans="1:1" x14ac:dyDescent="0.15">
      <c r="A183" s="1" t="s">
        <v>158</v>
      </c>
    </row>
    <row r="184" spans="1:1" x14ac:dyDescent="0.15">
      <c r="A184" s="1" t="s">
        <v>159</v>
      </c>
    </row>
    <row r="185" spans="1:1" x14ac:dyDescent="0.15">
      <c r="A185" s="1" t="s">
        <v>160</v>
      </c>
    </row>
    <row r="186" spans="1:1" x14ac:dyDescent="0.15">
      <c r="A186" s="1" t="s">
        <v>161</v>
      </c>
    </row>
    <row r="187" spans="1:1" x14ac:dyDescent="0.15">
      <c r="A187" s="1" t="s">
        <v>162</v>
      </c>
    </row>
    <row r="188" spans="1:1" x14ac:dyDescent="0.15">
      <c r="A188" s="1" t="s">
        <v>163</v>
      </c>
    </row>
    <row r="189" spans="1:1" x14ac:dyDescent="0.15">
      <c r="A189" s="1" t="s">
        <v>164</v>
      </c>
    </row>
    <row r="190" spans="1:1" x14ac:dyDescent="0.15">
      <c r="A190" s="1" t="s">
        <v>165</v>
      </c>
    </row>
    <row r="191" spans="1:1" x14ac:dyDescent="0.15">
      <c r="A191" s="1" t="s">
        <v>166</v>
      </c>
    </row>
    <row r="192" spans="1:1" x14ac:dyDescent="0.15">
      <c r="A192" s="1" t="s">
        <v>167</v>
      </c>
    </row>
    <row r="193" spans="1:1" x14ac:dyDescent="0.15">
      <c r="A193" s="1" t="s">
        <v>168</v>
      </c>
    </row>
    <row r="194" spans="1:1" x14ac:dyDescent="0.15">
      <c r="A194" s="1" t="s">
        <v>169</v>
      </c>
    </row>
    <row r="195" spans="1:1" x14ac:dyDescent="0.15">
      <c r="A195" s="1" t="s">
        <v>170</v>
      </c>
    </row>
    <row r="196" spans="1:1" x14ac:dyDescent="0.15">
      <c r="A196" s="1" t="s">
        <v>171</v>
      </c>
    </row>
    <row r="197" spans="1:1" x14ac:dyDescent="0.15">
      <c r="A197" s="1" t="s">
        <v>172</v>
      </c>
    </row>
    <row r="198" spans="1:1" x14ac:dyDescent="0.15">
      <c r="A198" s="1" t="s">
        <v>173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zoomScale="80" zoomScaleNormal="80" workbookViewId="0"/>
  </sheetViews>
  <sheetFormatPr defaultRowHeight="11.25" x14ac:dyDescent="0.15"/>
  <cols>
    <col min="1" max="32" width="9" style="1"/>
    <col min="33" max="33" width="11.375" style="1" bestFit="1" customWidth="1"/>
    <col min="34" max="16384" width="9" style="1"/>
  </cols>
  <sheetData>
    <row r="1" spans="1:36" x14ac:dyDescent="0.15">
      <c r="A1" s="1" t="s">
        <v>218</v>
      </c>
    </row>
    <row r="2" spans="1:36" x14ac:dyDescent="0.15">
      <c r="S2" s="10" t="s">
        <v>241</v>
      </c>
      <c r="Z2" s="10" t="s">
        <v>242</v>
      </c>
      <c r="AA2" s="11" t="s">
        <v>243</v>
      </c>
    </row>
    <row r="3" spans="1:36" x14ac:dyDescent="0.15">
      <c r="A3" s="6" t="s">
        <v>174</v>
      </c>
      <c r="B3" s="6" t="s">
        <v>175</v>
      </c>
      <c r="C3" s="6" t="s">
        <v>176</v>
      </c>
      <c r="D3" s="6" t="s">
        <v>177</v>
      </c>
      <c r="E3" s="6" t="s">
        <v>178</v>
      </c>
      <c r="F3" s="6" t="s">
        <v>179</v>
      </c>
      <c r="G3" s="6" t="s">
        <v>180</v>
      </c>
      <c r="H3" s="6" t="s">
        <v>181</v>
      </c>
      <c r="I3" s="6" t="s">
        <v>182</v>
      </c>
      <c r="J3" s="6" t="s">
        <v>183</v>
      </c>
      <c r="K3" s="6" t="s">
        <v>184</v>
      </c>
      <c r="L3" s="6" t="s">
        <v>185</v>
      </c>
      <c r="M3" s="6" t="s">
        <v>186</v>
      </c>
      <c r="N3" s="6" t="s">
        <v>187</v>
      </c>
      <c r="O3" s="6" t="s">
        <v>188</v>
      </c>
      <c r="P3" s="6" t="s">
        <v>189</v>
      </c>
      <c r="Q3" s="6" t="s">
        <v>190</v>
      </c>
      <c r="R3" s="6" t="s">
        <v>191</v>
      </c>
      <c r="S3" s="6" t="s">
        <v>192</v>
      </c>
      <c r="T3" s="6" t="s">
        <v>193</v>
      </c>
      <c r="U3" s="6" t="s">
        <v>194</v>
      </c>
      <c r="V3" s="6" t="s">
        <v>195</v>
      </c>
      <c r="W3" s="6" t="s">
        <v>196</v>
      </c>
      <c r="X3" s="6" t="s">
        <v>197</v>
      </c>
      <c r="Y3" s="6" t="s">
        <v>198</v>
      </c>
      <c r="Z3" s="6" t="s">
        <v>199</v>
      </c>
      <c r="AA3" s="6" t="s">
        <v>200</v>
      </c>
      <c r="AB3" s="6" t="s">
        <v>201</v>
      </c>
      <c r="AC3" s="6" t="s">
        <v>202</v>
      </c>
      <c r="AD3" s="6" t="s">
        <v>203</v>
      </c>
      <c r="AF3" s="4" t="s">
        <v>237</v>
      </c>
      <c r="AG3" s="4" t="s">
        <v>238</v>
      </c>
    </row>
    <row r="4" spans="1:36" x14ac:dyDescent="0.15">
      <c r="A4" s="5" t="s">
        <v>204</v>
      </c>
      <c r="B4" s="5" t="s">
        <v>205</v>
      </c>
      <c r="C4" s="5" t="s">
        <v>206</v>
      </c>
      <c r="D4" s="5" t="s">
        <v>207</v>
      </c>
      <c r="E4" s="5">
        <v>50</v>
      </c>
      <c r="F4" s="5">
        <v>0.1</v>
      </c>
      <c r="G4" s="5">
        <v>0.2</v>
      </c>
      <c r="H4" s="3">
        <v>41372</v>
      </c>
      <c r="I4" s="5"/>
      <c r="J4" s="3">
        <v>41379</v>
      </c>
      <c r="K4" s="5"/>
      <c r="L4" s="5">
        <v>10</v>
      </c>
      <c r="M4" s="5">
        <v>90</v>
      </c>
      <c r="N4" s="5"/>
      <c r="O4" s="5"/>
      <c r="P4" s="5"/>
      <c r="Q4" s="5"/>
      <c r="R4" s="5">
        <v>10</v>
      </c>
      <c r="S4" s="5">
        <v>23</v>
      </c>
      <c r="T4" s="5">
        <v>2</v>
      </c>
      <c r="U4" s="5" t="s">
        <v>208</v>
      </c>
      <c r="V4" s="5">
        <v>1</v>
      </c>
      <c r="W4" s="5" t="s">
        <v>209</v>
      </c>
      <c r="X4" s="5">
        <v>532</v>
      </c>
      <c r="Y4" s="5">
        <v>531</v>
      </c>
      <c r="Z4" s="5">
        <v>30</v>
      </c>
      <c r="AA4" s="5"/>
      <c r="AB4" s="5">
        <v>0</v>
      </c>
      <c r="AC4" s="5">
        <v>0</v>
      </c>
      <c r="AD4" s="5">
        <v>5</v>
      </c>
      <c r="AF4" s="7">
        <f>ROUND(S4/Z4*100,2)</f>
        <v>76.67</v>
      </c>
      <c r="AG4" s="7">
        <f>ROUND(100-AF4,2)</f>
        <v>23.33</v>
      </c>
    </row>
    <row r="5" spans="1:36" x14ac:dyDescent="0.15">
      <c r="A5" s="5" t="s">
        <v>219</v>
      </c>
      <c r="B5" s="5" t="s">
        <v>220</v>
      </c>
      <c r="C5" s="5" t="s">
        <v>221</v>
      </c>
      <c r="D5" s="5" t="s">
        <v>222</v>
      </c>
      <c r="E5" s="5">
        <v>3</v>
      </c>
      <c r="F5" s="5">
        <v>0.5</v>
      </c>
      <c r="G5" s="5">
        <v>1</v>
      </c>
      <c r="H5" s="3">
        <v>41372</v>
      </c>
      <c r="I5" s="3">
        <v>41372</v>
      </c>
      <c r="J5" s="3">
        <v>41379</v>
      </c>
      <c r="K5" s="5"/>
      <c r="L5" s="5">
        <v>3</v>
      </c>
      <c r="M5" s="5">
        <v>3</v>
      </c>
      <c r="N5" s="5"/>
      <c r="O5" s="5"/>
      <c r="P5" s="5"/>
      <c r="Q5" s="5"/>
      <c r="R5" s="5">
        <v>20</v>
      </c>
      <c r="S5" s="5">
        <v>35</v>
      </c>
      <c r="T5" s="5">
        <v>2</v>
      </c>
      <c r="U5" s="5" t="s">
        <v>223</v>
      </c>
      <c r="V5" s="5">
        <v>2</v>
      </c>
      <c r="W5" s="5" t="s">
        <v>224</v>
      </c>
      <c r="X5" s="5">
        <v>533</v>
      </c>
      <c r="Y5" s="5">
        <v>531</v>
      </c>
      <c r="Z5" s="5">
        <v>30</v>
      </c>
      <c r="AA5" s="5"/>
      <c r="AB5" s="5">
        <v>0</v>
      </c>
      <c r="AC5" s="5">
        <v>0</v>
      </c>
      <c r="AD5" s="5">
        <v>3</v>
      </c>
      <c r="AF5" s="7" t="s">
        <v>239</v>
      </c>
      <c r="AG5" s="7" t="s">
        <v>240</v>
      </c>
    </row>
    <row r="6" spans="1:36" x14ac:dyDescent="0.15">
      <c r="A6" s="5" t="s">
        <v>225</v>
      </c>
      <c r="B6" s="5" t="s">
        <v>226</v>
      </c>
      <c r="C6" s="5" t="s">
        <v>227</v>
      </c>
      <c r="D6" s="5" t="s">
        <v>228</v>
      </c>
      <c r="E6" s="5">
        <v>15</v>
      </c>
      <c r="F6" s="5">
        <v>0</v>
      </c>
      <c r="G6" s="5">
        <v>0</v>
      </c>
      <c r="H6" s="3">
        <v>41372</v>
      </c>
      <c r="I6" s="5"/>
      <c r="J6" s="3">
        <v>41379</v>
      </c>
      <c r="K6" s="5"/>
      <c r="L6" s="5"/>
      <c r="M6" s="5"/>
      <c r="N6" s="5"/>
      <c r="O6" s="5"/>
      <c r="P6" s="5"/>
      <c r="Q6" s="5"/>
      <c r="R6" s="5">
        <v>30</v>
      </c>
      <c r="S6" s="5">
        <v>51</v>
      </c>
      <c r="T6" s="5">
        <v>2</v>
      </c>
      <c r="U6" s="5" t="s">
        <v>229</v>
      </c>
      <c r="V6" s="5">
        <v>3</v>
      </c>
      <c r="W6" s="5" t="s">
        <v>230</v>
      </c>
      <c r="X6" s="5">
        <v>534</v>
      </c>
      <c r="Y6" s="5">
        <v>531</v>
      </c>
      <c r="Z6" s="5">
        <v>40</v>
      </c>
      <c r="AA6" s="5"/>
      <c r="AB6" s="5">
        <v>1</v>
      </c>
      <c r="AC6" s="5">
        <v>0</v>
      </c>
      <c r="AD6" s="5">
        <v>2</v>
      </c>
      <c r="AF6" s="8">
        <f>S6</f>
        <v>51</v>
      </c>
      <c r="AG6" s="8">
        <v>0</v>
      </c>
    </row>
    <row r="7" spans="1:36" x14ac:dyDescent="0.15">
      <c r="A7" s="12" t="s">
        <v>231</v>
      </c>
      <c r="B7" s="12" t="s">
        <v>232</v>
      </c>
      <c r="C7" s="12" t="s">
        <v>233</v>
      </c>
      <c r="D7" s="12" t="s">
        <v>234</v>
      </c>
      <c r="E7" s="12">
        <v>30</v>
      </c>
      <c r="F7" s="12">
        <v>0</v>
      </c>
      <c r="G7" s="12">
        <v>0</v>
      </c>
      <c r="H7" s="13">
        <v>41372</v>
      </c>
      <c r="I7" s="12"/>
      <c r="J7" s="13">
        <v>41379</v>
      </c>
      <c r="K7" s="12"/>
      <c r="L7" s="12"/>
      <c r="M7" s="12"/>
      <c r="N7" s="12"/>
      <c r="O7" s="12"/>
      <c r="P7" s="12"/>
      <c r="Q7" s="12"/>
      <c r="R7" s="12">
        <v>40</v>
      </c>
      <c r="S7" s="12">
        <v>40</v>
      </c>
      <c r="T7" s="12">
        <v>2</v>
      </c>
      <c r="U7" s="12" t="s">
        <v>235</v>
      </c>
      <c r="V7" s="12">
        <v>4</v>
      </c>
      <c r="W7" s="12" t="s">
        <v>236</v>
      </c>
      <c r="X7" s="12">
        <v>535</v>
      </c>
      <c r="Y7" s="12">
        <v>531</v>
      </c>
      <c r="Z7" s="12">
        <v>30</v>
      </c>
      <c r="AA7" s="12">
        <v>60</v>
      </c>
      <c r="AB7" s="12">
        <v>0</v>
      </c>
      <c r="AC7" s="12">
        <v>0</v>
      </c>
      <c r="AD7" s="12">
        <v>2</v>
      </c>
      <c r="AF7" s="8">
        <f>S7/Z7*AA7</f>
        <v>80</v>
      </c>
      <c r="AG7" s="8">
        <v>0</v>
      </c>
    </row>
    <row r="8" spans="1:36" x14ac:dyDescent="0.15">
      <c r="AF8" s="9"/>
    </row>
    <row r="9" spans="1:36" x14ac:dyDescent="0.15">
      <c r="AF9" s="9"/>
      <c r="AG9" s="14">
        <f>40/30*60</f>
        <v>80</v>
      </c>
    </row>
    <row r="10" spans="1:36" x14ac:dyDescent="0.15">
      <c r="AF10" s="9"/>
      <c r="AH10" s="16" t="s">
        <v>244</v>
      </c>
      <c r="AI10" s="1">
        <v>61</v>
      </c>
    </row>
    <row r="11" spans="1:36" x14ac:dyDescent="0.15">
      <c r="AF11" s="9"/>
      <c r="AG11" s="15">
        <v>40</v>
      </c>
      <c r="AH11" s="1">
        <f>ROUND(40/30,AJ11)</f>
        <v>1</v>
      </c>
      <c r="AI11" s="1">
        <f t="shared" ref="AI11:AI18" si="0">ROUND(AH11*61,2)</f>
        <v>61</v>
      </c>
      <c r="AJ11" s="1">
        <v>0</v>
      </c>
    </row>
    <row r="12" spans="1:36" x14ac:dyDescent="0.15">
      <c r="AF12" s="9"/>
      <c r="AG12" s="15">
        <v>30</v>
      </c>
      <c r="AH12" s="1">
        <f t="shared" ref="AH12:AH18" si="1">ROUND(40/30,AJ12)</f>
        <v>1.3</v>
      </c>
      <c r="AI12" s="1">
        <f t="shared" si="0"/>
        <v>79.3</v>
      </c>
      <c r="AJ12" s="1">
        <v>1</v>
      </c>
    </row>
    <row r="13" spans="1:36" x14ac:dyDescent="0.15">
      <c r="AF13" s="9"/>
      <c r="AG13" s="15">
        <v>60</v>
      </c>
      <c r="AH13" s="1">
        <f t="shared" si="1"/>
        <v>1.33</v>
      </c>
      <c r="AI13" s="1">
        <f t="shared" si="0"/>
        <v>81.13</v>
      </c>
      <c r="AJ13" s="1">
        <v>2</v>
      </c>
    </row>
    <row r="14" spans="1:36" x14ac:dyDescent="0.15">
      <c r="AF14" s="9"/>
      <c r="AG14" s="15">
        <f>ROUND(AG11/AG12,3)*AG13</f>
        <v>79.98</v>
      </c>
      <c r="AH14" s="1">
        <f t="shared" si="1"/>
        <v>1.333</v>
      </c>
      <c r="AI14" s="1">
        <f t="shared" si="0"/>
        <v>81.31</v>
      </c>
      <c r="AJ14" s="1">
        <v>3</v>
      </c>
    </row>
    <row r="15" spans="1:36" x14ac:dyDescent="0.15">
      <c r="AF15" s="9"/>
      <c r="AG15" s="15">
        <f>ROUND(AG11/AG12,1)*AG13</f>
        <v>78</v>
      </c>
      <c r="AH15" s="1">
        <f t="shared" si="1"/>
        <v>1.3332999999999999</v>
      </c>
      <c r="AI15" s="1">
        <f t="shared" si="0"/>
        <v>81.33</v>
      </c>
      <c r="AJ15" s="1">
        <v>4</v>
      </c>
    </row>
    <row r="16" spans="1:36" x14ac:dyDescent="0.15">
      <c r="AF16" s="9"/>
      <c r="AG16" s="15">
        <f>ROUND(AG14,0)</f>
        <v>80</v>
      </c>
      <c r="AH16" s="1">
        <f t="shared" si="1"/>
        <v>1.3333299999999999</v>
      </c>
      <c r="AI16" s="1">
        <f t="shared" si="0"/>
        <v>81.33</v>
      </c>
      <c r="AJ16" s="1">
        <v>5</v>
      </c>
    </row>
    <row r="17" spans="32:36" x14ac:dyDescent="0.15">
      <c r="AF17" s="9"/>
      <c r="AG17" s="15"/>
      <c r="AH17" s="1">
        <f t="shared" si="1"/>
        <v>1.3333330000000001</v>
      </c>
      <c r="AI17" s="1">
        <f t="shared" si="0"/>
        <v>81.33</v>
      </c>
      <c r="AJ17" s="1">
        <v>6</v>
      </c>
    </row>
    <row r="18" spans="32:36" x14ac:dyDescent="0.15">
      <c r="AG18" s="15"/>
      <c r="AH18" s="1">
        <f t="shared" si="1"/>
        <v>1.3333333000000001</v>
      </c>
      <c r="AI18" s="1">
        <f t="shared" si="0"/>
        <v>81.33</v>
      </c>
      <c r="AJ18" s="1">
        <v>7</v>
      </c>
    </row>
    <row r="20" spans="32:36" x14ac:dyDescent="0.15">
      <c r="AH20" s="17">
        <f>40/30*61</f>
        <v>81.333333333333329</v>
      </c>
    </row>
    <row r="21" spans="32:36" x14ac:dyDescent="0.15">
      <c r="AH21" s="15">
        <f>ROUND(AH20,2)</f>
        <v>81.33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進捗移送№6（タスク一覧取得）</vt:lpstr>
      <vt:lpstr>その他データ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</dc:creator>
  <cp:lastModifiedBy>多田　雅美</cp:lastModifiedBy>
  <dcterms:created xsi:type="dcterms:W3CDTF">2013-08-22T23:42:50Z</dcterms:created>
  <dcterms:modified xsi:type="dcterms:W3CDTF">2014-01-08T08:17:36Z</dcterms:modified>
</cp:coreProperties>
</file>